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45" windowWidth="9120" windowHeight="8220" tabRatio="601" activeTab="3"/>
  </bookViews>
  <sheets>
    <sheet name="4" sheetId="11" r:id="rId1"/>
    <sheet name="5" sheetId="10" r:id="rId2"/>
    <sheet name="6" sheetId="12" r:id="rId3"/>
    <sheet name="7" sheetId="13" r:id="rId4"/>
    <sheet name="расходы поквартально" sheetId="14" r:id="rId5"/>
  </sheets>
  <calcPr calcId="145621"/>
</workbook>
</file>

<file path=xl/calcChain.xml><?xml version="1.0" encoding="utf-8"?>
<calcChain xmlns="http://schemas.openxmlformats.org/spreadsheetml/2006/main">
  <c r="J8" i="14" l="1"/>
  <c r="G164" i="10" l="1"/>
  <c r="H164" i="10"/>
  <c r="F164" i="10"/>
  <c r="G6" i="10"/>
  <c r="H6" i="10"/>
  <c r="F6" i="10"/>
  <c r="F6" i="13"/>
  <c r="F6" i="11"/>
  <c r="H18" i="10" l="1"/>
  <c r="G18" i="10"/>
  <c r="L170" i="10" l="1"/>
  <c r="L172" i="10"/>
  <c r="L174" i="10" s="1"/>
  <c r="L168" i="10"/>
  <c r="K174" i="10"/>
  <c r="K172" i="10"/>
  <c r="K170" i="10"/>
  <c r="K168" i="10"/>
  <c r="J91" i="14" l="1"/>
  <c r="F93" i="14"/>
  <c r="G93" i="14" s="1"/>
  <c r="H93" i="14" s="1"/>
  <c r="I93" i="14" s="1"/>
  <c r="F90" i="11" l="1"/>
  <c r="G12" i="14" l="1"/>
  <c r="H12" i="14"/>
  <c r="I12" i="14" s="1"/>
  <c r="G20" i="14"/>
  <c r="H20" i="14"/>
  <c r="I20" i="14" s="1"/>
  <c r="G21" i="14"/>
  <c r="H21" i="14" s="1"/>
  <c r="I21" i="14" s="1"/>
  <c r="G22" i="14"/>
  <c r="H22" i="14"/>
  <c r="I22" i="14" s="1"/>
  <c r="G24" i="14"/>
  <c r="H24" i="14"/>
  <c r="I24" i="14" s="1"/>
  <c r="G25" i="14"/>
  <c r="H25" i="14" s="1"/>
  <c r="I25" i="14" s="1"/>
  <c r="G33" i="14"/>
  <c r="H33" i="14" s="1"/>
  <c r="I33" i="14" s="1"/>
  <c r="G34" i="14"/>
  <c r="H34" i="14"/>
  <c r="I34" i="14" s="1"/>
  <c r="G35" i="14"/>
  <c r="H35" i="14" s="1"/>
  <c r="I35" i="14" s="1"/>
  <c r="G36" i="14"/>
  <c r="H36" i="14"/>
  <c r="I36" i="14" s="1"/>
  <c r="G37" i="14"/>
  <c r="H37" i="14" s="1"/>
  <c r="I37" i="14" s="1"/>
  <c r="G38" i="14"/>
  <c r="H38" i="14"/>
  <c r="I38" i="14" s="1"/>
  <c r="G39" i="14"/>
  <c r="H39" i="14" s="1"/>
  <c r="I39" i="14" s="1"/>
  <c r="G40" i="14"/>
  <c r="H40" i="14"/>
  <c r="I40" i="14" s="1"/>
  <c r="G41" i="14"/>
  <c r="H41" i="14" s="1"/>
  <c r="I41" i="14" s="1"/>
  <c r="G42" i="14"/>
  <c r="H42" i="14"/>
  <c r="I42" i="14" s="1"/>
  <c r="G43" i="14"/>
  <c r="H43" i="14" s="1"/>
  <c r="I43" i="14" s="1"/>
  <c r="G44" i="14"/>
  <c r="H44" i="14"/>
  <c r="I44" i="14" s="1"/>
  <c r="G45" i="14"/>
  <c r="H45" i="14" s="1"/>
  <c r="I45" i="14" s="1"/>
  <c r="G46" i="14"/>
  <c r="H46" i="14"/>
  <c r="I46" i="14" s="1"/>
  <c r="G47" i="14"/>
  <c r="H47" i="14" s="1"/>
  <c r="I47" i="14" s="1"/>
  <c r="G48" i="14"/>
  <c r="H48" i="14"/>
  <c r="I48" i="14" s="1"/>
  <c r="G49" i="14"/>
  <c r="H49" i="14" s="1"/>
  <c r="I49" i="14" s="1"/>
  <c r="G50" i="14"/>
  <c r="H50" i="14"/>
  <c r="I50" i="14" s="1"/>
  <c r="G51" i="14"/>
  <c r="H51" i="14" s="1"/>
  <c r="I51" i="14" s="1"/>
  <c r="G52" i="14"/>
  <c r="H52" i="14"/>
  <c r="I52" i="14" s="1"/>
  <c r="G53" i="14"/>
  <c r="H53" i="14" s="1"/>
  <c r="I53" i="14" s="1"/>
  <c r="G54" i="14"/>
  <c r="H54" i="14"/>
  <c r="I54" i="14" s="1"/>
  <c r="G55" i="14"/>
  <c r="H55" i="14" s="1"/>
  <c r="I55" i="14" s="1"/>
  <c r="G56" i="14"/>
  <c r="H56" i="14"/>
  <c r="I56" i="14" s="1"/>
  <c r="G57" i="14"/>
  <c r="H57" i="14" s="1"/>
  <c r="I57" i="14" s="1"/>
  <c r="G58" i="14"/>
  <c r="H58" i="14"/>
  <c r="I58" i="14" s="1"/>
  <c r="G59" i="14"/>
  <c r="H59" i="14" s="1"/>
  <c r="I59" i="14" s="1"/>
  <c r="G60" i="14"/>
  <c r="H60" i="14"/>
  <c r="I60" i="14" s="1"/>
  <c r="G61" i="14"/>
  <c r="H61" i="14" s="1"/>
  <c r="I61" i="14" s="1"/>
  <c r="G62" i="14"/>
  <c r="H62" i="14"/>
  <c r="I62" i="14" s="1"/>
  <c r="G63" i="14"/>
  <c r="H63" i="14" s="1"/>
  <c r="I63" i="14" s="1"/>
  <c r="G64" i="14"/>
  <c r="H64" i="14"/>
  <c r="I64" i="14" s="1"/>
  <c r="G65" i="14"/>
  <c r="H65" i="14" s="1"/>
  <c r="I65" i="14" s="1"/>
  <c r="G66" i="14"/>
  <c r="H66" i="14"/>
  <c r="I66" i="14" s="1"/>
  <c r="G67" i="14"/>
  <c r="H67" i="14" s="1"/>
  <c r="I67" i="14" s="1"/>
  <c r="G68" i="14"/>
  <c r="H68" i="14"/>
  <c r="I68" i="14" s="1"/>
  <c r="G69" i="14"/>
  <c r="H69" i="14" s="1"/>
  <c r="I69" i="14" s="1"/>
  <c r="G70" i="14"/>
  <c r="H70" i="14"/>
  <c r="I70" i="14" s="1"/>
  <c r="G71" i="14"/>
  <c r="H71" i="14" s="1"/>
  <c r="I71" i="14" s="1"/>
  <c r="G72" i="14"/>
  <c r="H72" i="14"/>
  <c r="I72" i="14" s="1"/>
  <c r="G73" i="14"/>
  <c r="H73" i="14" s="1"/>
  <c r="I73" i="14" s="1"/>
  <c r="G74" i="14"/>
  <c r="H74" i="14"/>
  <c r="I74" i="14" s="1"/>
  <c r="G75" i="14"/>
  <c r="H75" i="14" s="1"/>
  <c r="I75" i="14" s="1"/>
  <c r="G76" i="14"/>
  <c r="H76" i="14"/>
  <c r="I76" i="14" s="1"/>
  <c r="G77" i="14"/>
  <c r="H77" i="14" s="1"/>
  <c r="I77" i="14" s="1"/>
  <c r="G78" i="14"/>
  <c r="H78" i="14"/>
  <c r="I78" i="14" s="1"/>
  <c r="G79" i="14"/>
  <c r="H79" i="14" s="1"/>
  <c r="I79" i="14" s="1"/>
  <c r="G80" i="14"/>
  <c r="H80" i="14"/>
  <c r="I80" i="14" s="1"/>
  <c r="G81" i="14"/>
  <c r="H81" i="14" s="1"/>
  <c r="I81" i="14" s="1"/>
  <c r="G83" i="14"/>
  <c r="H83" i="14" s="1"/>
  <c r="I83" i="14" s="1"/>
  <c r="G84" i="14"/>
  <c r="H84" i="14"/>
  <c r="I84" i="14" s="1"/>
  <c r="G85" i="14"/>
  <c r="H85" i="14" s="1"/>
  <c r="I85" i="14" s="1"/>
  <c r="G86" i="14"/>
  <c r="H86" i="14"/>
  <c r="I86" i="14" s="1"/>
  <c r="G87" i="14"/>
  <c r="H87" i="14" s="1"/>
  <c r="I87" i="14" s="1"/>
  <c r="G88" i="14"/>
  <c r="H88" i="14"/>
  <c r="I88" i="14" s="1"/>
  <c r="G89" i="14"/>
  <c r="H89" i="14" s="1"/>
  <c r="I89" i="14" s="1"/>
  <c r="G90" i="14"/>
  <c r="H90" i="14"/>
  <c r="I90" i="14" s="1"/>
  <c r="G94" i="14"/>
  <c r="H94" i="14" s="1"/>
  <c r="I94" i="14" s="1"/>
  <c r="G97" i="14"/>
  <c r="H97" i="14"/>
  <c r="I97" i="14" s="1"/>
  <c r="G98" i="14"/>
  <c r="H98" i="14" s="1"/>
  <c r="I98" i="14" s="1"/>
  <c r="G99" i="14"/>
  <c r="H99" i="14"/>
  <c r="I99" i="14" s="1"/>
  <c r="G100" i="14"/>
  <c r="H100" i="14" s="1"/>
  <c r="I100" i="14" s="1"/>
  <c r="G101" i="14"/>
  <c r="H101" i="14"/>
  <c r="I101" i="14" s="1"/>
  <c r="G102" i="14"/>
  <c r="H102" i="14" s="1"/>
  <c r="I102" i="14" s="1"/>
  <c r="G103" i="14"/>
  <c r="H103" i="14"/>
  <c r="I103" i="14" s="1"/>
  <c r="G104" i="14"/>
  <c r="H104" i="14" s="1"/>
  <c r="I104" i="14" s="1"/>
  <c r="G105" i="14"/>
  <c r="H105" i="14"/>
  <c r="I105" i="14" s="1"/>
  <c r="G106" i="14"/>
  <c r="H106" i="14" s="1"/>
  <c r="I106" i="14" s="1"/>
  <c r="G107" i="14"/>
  <c r="H107" i="14"/>
  <c r="I107" i="14" s="1"/>
  <c r="G108" i="14"/>
  <c r="H108" i="14" s="1"/>
  <c r="I108" i="14" s="1"/>
  <c r="G109" i="14"/>
  <c r="H109" i="14"/>
  <c r="I109" i="14" s="1"/>
  <c r="G110" i="14"/>
  <c r="H110" i="14" s="1"/>
  <c r="I110" i="14" s="1"/>
  <c r="G111" i="14"/>
  <c r="H111" i="14"/>
  <c r="I111" i="14" s="1"/>
  <c r="G112" i="14"/>
  <c r="H112" i="14" s="1"/>
  <c r="I112" i="14" s="1"/>
  <c r="G113" i="14"/>
  <c r="H113" i="14"/>
  <c r="I113" i="14" s="1"/>
  <c r="G114" i="14"/>
  <c r="H114" i="14" s="1"/>
  <c r="I114" i="14" s="1"/>
  <c r="G115" i="14"/>
  <c r="H115" i="14"/>
  <c r="I115" i="14" s="1"/>
  <c r="G116" i="14"/>
  <c r="H116" i="14" s="1"/>
  <c r="I116" i="14" s="1"/>
  <c r="G117" i="14"/>
  <c r="H117" i="14"/>
  <c r="I117" i="14" s="1"/>
  <c r="G118" i="14"/>
  <c r="H118" i="14" s="1"/>
  <c r="I118" i="14" s="1"/>
  <c r="G119" i="14"/>
  <c r="H119" i="14"/>
  <c r="I119" i="14" s="1"/>
  <c r="G120" i="14"/>
  <c r="H120" i="14" s="1"/>
  <c r="I120" i="14" s="1"/>
  <c r="G121" i="14"/>
  <c r="H121" i="14"/>
  <c r="I121" i="14" s="1"/>
  <c r="G122" i="14"/>
  <c r="H122" i="14" s="1"/>
  <c r="I122" i="14" s="1"/>
  <c r="G123" i="14"/>
  <c r="H123" i="14"/>
  <c r="I123" i="14" s="1"/>
  <c r="G124" i="14"/>
  <c r="H124" i="14" s="1"/>
  <c r="I124" i="14" s="1"/>
  <c r="G125" i="14"/>
  <c r="H125" i="14"/>
  <c r="I125" i="14" s="1"/>
  <c r="G126" i="14"/>
  <c r="H126" i="14" s="1"/>
  <c r="I126" i="14" s="1"/>
  <c r="G127" i="14"/>
  <c r="H127" i="14"/>
  <c r="I127" i="14" s="1"/>
  <c r="G128" i="14"/>
  <c r="H128" i="14" s="1"/>
  <c r="I128" i="14" s="1"/>
  <c r="G129" i="14"/>
  <c r="H129" i="14"/>
  <c r="I129" i="14" s="1"/>
  <c r="G130" i="14"/>
  <c r="H130" i="14" s="1"/>
  <c r="I130" i="14" s="1"/>
  <c r="G131" i="14"/>
  <c r="H131" i="14"/>
  <c r="I131" i="14" s="1"/>
  <c r="G132" i="14"/>
  <c r="H132" i="14" s="1"/>
  <c r="I132" i="14" s="1"/>
  <c r="G133" i="14"/>
  <c r="H133" i="14"/>
  <c r="I133" i="14" s="1"/>
  <c r="G134" i="14"/>
  <c r="H134" i="14" s="1"/>
  <c r="I134" i="14" s="1"/>
  <c r="G135" i="14"/>
  <c r="H135" i="14"/>
  <c r="I135" i="14" s="1"/>
  <c r="G136" i="14"/>
  <c r="H136" i="14" s="1"/>
  <c r="I136" i="14" s="1"/>
  <c r="G137" i="14"/>
  <c r="H137" i="14"/>
  <c r="I137" i="14" s="1"/>
  <c r="G138" i="14"/>
  <c r="H138" i="14" s="1"/>
  <c r="I138" i="14" s="1"/>
  <c r="G139" i="14"/>
  <c r="H139" i="14"/>
  <c r="I139" i="14" s="1"/>
  <c r="G140" i="14"/>
  <c r="H140" i="14" s="1"/>
  <c r="I140" i="14" s="1"/>
  <c r="G141" i="14"/>
  <c r="H141" i="14"/>
  <c r="I141" i="14" s="1"/>
  <c r="G142" i="14"/>
  <c r="H142" i="14" s="1"/>
  <c r="I142" i="14" s="1"/>
  <c r="G143" i="14"/>
  <c r="H143" i="14"/>
  <c r="I143" i="14" s="1"/>
  <c r="G144" i="14"/>
  <c r="H144" i="14" s="1"/>
  <c r="I144" i="14" s="1"/>
  <c r="G145" i="14"/>
  <c r="H145" i="14"/>
  <c r="I145" i="14" s="1"/>
  <c r="G146" i="14"/>
  <c r="H146" i="14" s="1"/>
  <c r="I146" i="14" s="1"/>
  <c r="G147" i="14"/>
  <c r="H147" i="14"/>
  <c r="I147" i="14" s="1"/>
  <c r="G148" i="14"/>
  <c r="H148" i="14" s="1"/>
  <c r="I148" i="14" s="1"/>
  <c r="G149" i="14"/>
  <c r="H149" i="14"/>
  <c r="I149" i="14" s="1"/>
  <c r="G150" i="14"/>
  <c r="H150" i="14" s="1"/>
  <c r="I150" i="14" s="1"/>
  <c r="G151" i="14"/>
  <c r="H151" i="14"/>
  <c r="I151" i="14" s="1"/>
  <c r="G152" i="14"/>
  <c r="H152" i="14" s="1"/>
  <c r="I152" i="14" s="1"/>
  <c r="G153" i="14"/>
  <c r="H153" i="14"/>
  <c r="I153" i="14" s="1"/>
  <c r="G154" i="14"/>
  <c r="H154" i="14" s="1"/>
  <c r="I154" i="14" s="1"/>
  <c r="G155" i="14"/>
  <c r="H155" i="14"/>
  <c r="I155" i="14" s="1"/>
  <c r="G156" i="14"/>
  <c r="H156" i="14" s="1"/>
  <c r="I156" i="14" s="1"/>
  <c r="G157" i="14"/>
  <c r="H157" i="14"/>
  <c r="I157" i="14" s="1"/>
  <c r="G158" i="14"/>
  <c r="H158" i="14" s="1"/>
  <c r="I158" i="14" s="1"/>
  <c r="G159" i="14"/>
  <c r="H159" i="14"/>
  <c r="I159" i="14" s="1"/>
  <c r="G161" i="14"/>
  <c r="H161" i="14"/>
  <c r="I161" i="14" s="1"/>
  <c r="F12" i="14"/>
  <c r="F13" i="14"/>
  <c r="G13" i="14" s="1"/>
  <c r="H13" i="14" s="1"/>
  <c r="I13" i="14" s="1"/>
  <c r="F16" i="14"/>
  <c r="G16" i="14" s="1"/>
  <c r="H16" i="14" s="1"/>
  <c r="I16" i="14" s="1"/>
  <c r="F17" i="14"/>
  <c r="G17" i="14" s="1"/>
  <c r="H17" i="14" s="1"/>
  <c r="I17" i="14" s="1"/>
  <c r="F18" i="14"/>
  <c r="G18" i="14" s="1"/>
  <c r="H18" i="14" s="1"/>
  <c r="I18" i="14" s="1"/>
  <c r="F19" i="14"/>
  <c r="G19" i="14" s="1"/>
  <c r="H19" i="14" s="1"/>
  <c r="I19" i="14" s="1"/>
  <c r="F20" i="14"/>
  <c r="F21" i="14"/>
  <c r="F22" i="14"/>
  <c r="F24" i="14"/>
  <c r="F25" i="14"/>
  <c r="F26" i="14"/>
  <c r="G26" i="14" s="1"/>
  <c r="H26" i="14" s="1"/>
  <c r="I26" i="14" s="1"/>
  <c r="F30" i="14"/>
  <c r="G30" i="14" s="1"/>
  <c r="H30" i="14" s="1"/>
  <c r="I30" i="14" s="1"/>
  <c r="F32" i="14"/>
  <c r="G32" i="14" s="1"/>
  <c r="H32" i="14" s="1"/>
  <c r="I32" i="14" s="1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3" i="14"/>
  <c r="F84" i="14"/>
  <c r="F85" i="14"/>
  <c r="F86" i="14"/>
  <c r="F87" i="14"/>
  <c r="F88" i="14"/>
  <c r="F89" i="14"/>
  <c r="F90" i="14"/>
  <c r="F94" i="14"/>
  <c r="F95" i="14"/>
  <c r="G95" i="14" s="1"/>
  <c r="H95" i="14" s="1"/>
  <c r="I95" i="14" s="1"/>
  <c r="F96" i="14"/>
  <c r="G96" i="14" s="1"/>
  <c r="H96" i="14" s="1"/>
  <c r="I96" i="14" s="1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1" i="14"/>
  <c r="J158" i="14"/>
  <c r="J157" i="14" s="1"/>
  <c r="J156" i="14" s="1"/>
  <c r="J155" i="14" s="1"/>
  <c r="J153" i="14"/>
  <c r="J152" i="14" s="1"/>
  <c r="J150" i="14"/>
  <c r="J149" i="14" s="1"/>
  <c r="J148" i="14" s="1"/>
  <c r="J147" i="14" s="1"/>
  <c r="J145" i="14"/>
  <c r="J144" i="14" s="1"/>
  <c r="J143" i="14" s="1"/>
  <c r="J141" i="14"/>
  <c r="J140" i="14"/>
  <c r="J138" i="14"/>
  <c r="J137" i="14"/>
  <c r="J135" i="14"/>
  <c r="J134" i="14"/>
  <c r="J133" i="14" s="1"/>
  <c r="J131" i="14"/>
  <c r="J129" i="14" s="1"/>
  <c r="J126" i="14"/>
  <c r="J124" i="14"/>
  <c r="J123" i="14" s="1"/>
  <c r="J120" i="14" s="1"/>
  <c r="J119" i="14"/>
  <c r="J118" i="14" s="1"/>
  <c r="J116" i="14"/>
  <c r="J114" i="14"/>
  <c r="J112" i="14"/>
  <c r="J111" i="14" s="1"/>
  <c r="J104" i="14"/>
  <c r="J101" i="14"/>
  <c r="J96" i="14"/>
  <c r="J92" i="14"/>
  <c r="J89" i="14"/>
  <c r="J88" i="14" s="1"/>
  <c r="J85" i="14"/>
  <c r="J84" i="14" s="1"/>
  <c r="J83" i="14"/>
  <c r="J80" i="14"/>
  <c r="J76" i="14" s="1"/>
  <c r="J75" i="14" s="1"/>
  <c r="J72" i="14"/>
  <c r="J71" i="14"/>
  <c r="J68" i="14"/>
  <c r="J67" i="14"/>
  <c r="J66" i="14" s="1"/>
  <c r="J65" i="14" s="1"/>
  <c r="J60" i="14"/>
  <c r="J58" i="14"/>
  <c r="J55" i="14"/>
  <c r="J54" i="14"/>
  <c r="J50" i="14"/>
  <c r="J49" i="14"/>
  <c r="J48" i="14"/>
  <c r="J47" i="14"/>
  <c r="J45" i="14"/>
  <c r="J43" i="14"/>
  <c r="J42" i="14" s="1"/>
  <c r="J39" i="14"/>
  <c r="J37" i="14"/>
  <c r="J36" i="14" s="1"/>
  <c r="J33" i="14"/>
  <c r="J32" i="14" s="1"/>
  <c r="J31" i="14" s="1"/>
  <c r="F31" i="14" s="1"/>
  <c r="G31" i="14" s="1"/>
  <c r="H31" i="14" s="1"/>
  <c r="I31" i="14" s="1"/>
  <c r="J29" i="14"/>
  <c r="J28" i="14" s="1"/>
  <c r="J27" i="14" s="1"/>
  <c r="F27" i="14" s="1"/>
  <c r="G27" i="14" s="1"/>
  <c r="H27" i="14" s="1"/>
  <c r="I27" i="14" s="1"/>
  <c r="J23" i="14"/>
  <c r="J15" i="14" s="1"/>
  <c r="J14" i="14"/>
  <c r="F14" i="14" s="1"/>
  <c r="G14" i="14" s="1"/>
  <c r="H14" i="14" s="1"/>
  <c r="I14" i="14" s="1"/>
  <c r="J11" i="14"/>
  <c r="F11" i="14" s="1"/>
  <c r="G11" i="14" s="1"/>
  <c r="H11" i="14" s="1"/>
  <c r="I11" i="14" s="1"/>
  <c r="F29" i="14" l="1"/>
  <c r="G29" i="14" s="1"/>
  <c r="H29" i="14" s="1"/>
  <c r="I29" i="14" s="1"/>
  <c r="F23" i="14"/>
  <c r="G23" i="14" s="1"/>
  <c r="H23" i="14" s="1"/>
  <c r="I23" i="14" s="1"/>
  <c r="F15" i="14"/>
  <c r="G15" i="14" s="1"/>
  <c r="H15" i="14" s="1"/>
  <c r="I15" i="14" s="1"/>
  <c r="F28" i="14"/>
  <c r="G28" i="14" s="1"/>
  <c r="H28" i="14" s="1"/>
  <c r="I28" i="14" s="1"/>
  <c r="F91" i="14"/>
  <c r="G91" i="14" s="1"/>
  <c r="H91" i="14" s="1"/>
  <c r="I91" i="14" s="1"/>
  <c r="F92" i="14"/>
  <c r="G92" i="14" s="1"/>
  <c r="H92" i="14" s="1"/>
  <c r="I92" i="14" s="1"/>
  <c r="J100" i="14"/>
  <c r="J82" i="14" s="1"/>
  <c r="F82" i="14" s="1"/>
  <c r="G82" i="14" s="1"/>
  <c r="H82" i="14" s="1"/>
  <c r="I82" i="14" s="1"/>
  <c r="J35" i="14"/>
  <c r="J128" i="14"/>
  <c r="J10" i="14"/>
  <c r="H162" i="13"/>
  <c r="G162" i="13"/>
  <c r="F162" i="13"/>
  <c r="H161" i="13"/>
  <c r="G161" i="13"/>
  <c r="F161" i="13"/>
  <c r="H160" i="13"/>
  <c r="G160" i="13"/>
  <c r="F160" i="13"/>
  <c r="H159" i="13"/>
  <c r="G159" i="13"/>
  <c r="F159" i="13"/>
  <c r="H157" i="13"/>
  <c r="G157" i="13"/>
  <c r="F157" i="13"/>
  <c r="H156" i="13"/>
  <c r="G156" i="13"/>
  <c r="F156" i="13"/>
  <c r="H154" i="13"/>
  <c r="H153" i="13" s="1"/>
  <c r="H152" i="13" s="1"/>
  <c r="H151" i="13" s="1"/>
  <c r="G154" i="13"/>
  <c r="F154" i="13"/>
  <c r="F153" i="13" s="1"/>
  <c r="F152" i="13" s="1"/>
  <c r="F151" i="13" s="1"/>
  <c r="G153" i="13"/>
  <c r="G152" i="13" s="1"/>
  <c r="G151" i="13" s="1"/>
  <c r="H148" i="13"/>
  <c r="H147" i="13" s="1"/>
  <c r="G148" i="13"/>
  <c r="G147" i="13" s="1"/>
  <c r="F148" i="13"/>
  <c r="F147" i="13" s="1"/>
  <c r="H145" i="13"/>
  <c r="H144" i="13" s="1"/>
  <c r="G145" i="13"/>
  <c r="G144" i="13" s="1"/>
  <c r="F145" i="13"/>
  <c r="F144" i="13"/>
  <c r="H142" i="13"/>
  <c r="G142" i="13"/>
  <c r="G141" i="13" s="1"/>
  <c r="F142" i="13"/>
  <c r="H141" i="13"/>
  <c r="F141" i="13"/>
  <c r="H139" i="13"/>
  <c r="G139" i="13"/>
  <c r="G138" i="13" s="1"/>
  <c r="G137" i="13" s="1"/>
  <c r="F139" i="13"/>
  <c r="H138" i="13"/>
  <c r="F138" i="13"/>
  <c r="F137" i="13" s="1"/>
  <c r="H137" i="13"/>
  <c r="H135" i="13"/>
  <c r="G135" i="13"/>
  <c r="G133" i="13" s="1"/>
  <c r="F135" i="13"/>
  <c r="H133" i="13"/>
  <c r="H132" i="13" s="1"/>
  <c r="F133" i="13"/>
  <c r="H127" i="13"/>
  <c r="G127" i="13"/>
  <c r="F127" i="13"/>
  <c r="H125" i="13"/>
  <c r="G125" i="13"/>
  <c r="F125" i="13"/>
  <c r="G124" i="13"/>
  <c r="G121" i="13" s="1"/>
  <c r="H120" i="13"/>
  <c r="G120" i="13"/>
  <c r="G119" i="13" s="1"/>
  <c r="G112" i="13" s="1"/>
  <c r="F120" i="13"/>
  <c r="H119" i="13"/>
  <c r="H117" i="13"/>
  <c r="G117" i="13"/>
  <c r="F117" i="13"/>
  <c r="H115" i="13"/>
  <c r="G115" i="13"/>
  <c r="F115" i="13"/>
  <c r="H113" i="13"/>
  <c r="H112" i="13" s="1"/>
  <c r="G113" i="13"/>
  <c r="F113" i="13"/>
  <c r="F112" i="13" s="1"/>
  <c r="F109" i="13"/>
  <c r="H106" i="13"/>
  <c r="G106" i="13"/>
  <c r="F106" i="13"/>
  <c r="H105" i="13"/>
  <c r="G105" i="13"/>
  <c r="F105" i="13"/>
  <c r="H102" i="13"/>
  <c r="G102" i="13"/>
  <c r="G101" i="13" s="1"/>
  <c r="F102" i="13"/>
  <c r="H98" i="13"/>
  <c r="G98" i="13"/>
  <c r="G97" i="13" s="1"/>
  <c r="F98" i="13"/>
  <c r="H97" i="13"/>
  <c r="F97" i="13"/>
  <c r="H94" i="13"/>
  <c r="G94" i="13"/>
  <c r="F94" i="13"/>
  <c r="H93" i="13"/>
  <c r="H92" i="13" s="1"/>
  <c r="G93" i="13"/>
  <c r="F93" i="13"/>
  <c r="F92" i="13"/>
  <c r="H87" i="13"/>
  <c r="G87" i="13"/>
  <c r="F87" i="13"/>
  <c r="H86" i="13"/>
  <c r="G86" i="13"/>
  <c r="F86" i="13"/>
  <c r="F83" i="13"/>
  <c r="H82" i="13"/>
  <c r="G82" i="13"/>
  <c r="F82" i="13"/>
  <c r="H81" i="13"/>
  <c r="G81" i="13"/>
  <c r="F81" i="13"/>
  <c r="H78" i="13"/>
  <c r="G78" i="13"/>
  <c r="F78" i="13"/>
  <c r="H75" i="13"/>
  <c r="G75" i="13"/>
  <c r="F75" i="13"/>
  <c r="H74" i="13"/>
  <c r="G74" i="13"/>
  <c r="F74" i="13"/>
  <c r="H73" i="13"/>
  <c r="G73" i="13"/>
  <c r="F73" i="13"/>
  <c r="H70" i="13"/>
  <c r="H69" i="13" s="1"/>
  <c r="G70" i="13"/>
  <c r="F70" i="13"/>
  <c r="F69" i="13" s="1"/>
  <c r="G69" i="13"/>
  <c r="H66" i="13"/>
  <c r="H65" i="13" s="1"/>
  <c r="G66" i="13"/>
  <c r="F66" i="13"/>
  <c r="F65" i="13" s="1"/>
  <c r="G65" i="13"/>
  <c r="H61" i="13"/>
  <c r="G61" i="13"/>
  <c r="F61" i="13"/>
  <c r="H58" i="13"/>
  <c r="G58" i="13"/>
  <c r="F58" i="13"/>
  <c r="H57" i="13"/>
  <c r="G57" i="13"/>
  <c r="F57" i="13"/>
  <c r="H56" i="13"/>
  <c r="G56" i="13"/>
  <c r="F56" i="13"/>
  <c r="H53" i="13"/>
  <c r="G53" i="13"/>
  <c r="F53" i="13"/>
  <c r="H52" i="13"/>
  <c r="G52" i="13"/>
  <c r="F52" i="13"/>
  <c r="H48" i="13"/>
  <c r="G48" i="13"/>
  <c r="H47" i="13"/>
  <c r="G47" i="13"/>
  <c r="H46" i="13"/>
  <c r="G46" i="13"/>
  <c r="G45" i="13" s="1"/>
  <c r="F46" i="13"/>
  <c r="H45" i="13"/>
  <c r="F45" i="13"/>
  <c r="H43" i="13"/>
  <c r="G43" i="13"/>
  <c r="F43" i="13"/>
  <c r="H41" i="13"/>
  <c r="H40" i="13" s="1"/>
  <c r="G41" i="13"/>
  <c r="F41" i="13"/>
  <c r="F40" i="13" s="1"/>
  <c r="G40" i="13"/>
  <c r="H37" i="13"/>
  <c r="G37" i="13"/>
  <c r="F37" i="13"/>
  <c r="F35" i="13"/>
  <c r="H34" i="13"/>
  <c r="H33" i="13" s="1"/>
  <c r="G34" i="13"/>
  <c r="F34" i="13"/>
  <c r="F33" i="13" s="1"/>
  <c r="G33" i="13"/>
  <c r="H31" i="13"/>
  <c r="H30" i="13" s="1"/>
  <c r="H29" i="13" s="1"/>
  <c r="G31" i="13"/>
  <c r="F31" i="13"/>
  <c r="F30" i="13" s="1"/>
  <c r="F29" i="13" s="1"/>
  <c r="G30" i="13"/>
  <c r="G29" i="13"/>
  <c r="H27" i="13"/>
  <c r="G27" i="13"/>
  <c r="F27" i="13"/>
  <c r="H26" i="13"/>
  <c r="G26" i="13"/>
  <c r="F26" i="13"/>
  <c r="H25" i="13"/>
  <c r="G25" i="13"/>
  <c r="F25" i="13"/>
  <c r="H21" i="13"/>
  <c r="G21" i="13"/>
  <c r="F21" i="13"/>
  <c r="H13" i="13"/>
  <c r="H12" i="13" s="1"/>
  <c r="G13" i="13"/>
  <c r="G12" i="13" s="1"/>
  <c r="F13" i="13"/>
  <c r="F12" i="13" s="1"/>
  <c r="H9" i="13"/>
  <c r="H8" i="13" s="1"/>
  <c r="H7" i="13" s="1"/>
  <c r="G9" i="13"/>
  <c r="F9" i="13"/>
  <c r="F8" i="13" s="1"/>
  <c r="F7" i="13" s="1"/>
  <c r="G8" i="13"/>
  <c r="G7" i="13" s="1"/>
  <c r="H164" i="13" l="1"/>
  <c r="H6" i="13"/>
  <c r="G164" i="13"/>
  <c r="G6" i="13"/>
  <c r="F124" i="13"/>
  <c r="F121" i="13" s="1"/>
  <c r="H124" i="13"/>
  <c r="H121" i="13" s="1"/>
  <c r="F132" i="13"/>
  <c r="G132" i="13"/>
  <c r="F101" i="13"/>
  <c r="H101" i="13"/>
  <c r="G92" i="13"/>
  <c r="G80" i="13" s="1"/>
  <c r="H80" i="13"/>
  <c r="F80" i="13"/>
  <c r="F164" i="13" s="1"/>
  <c r="F64" i="13"/>
  <c r="F63" i="13" s="1"/>
  <c r="H64" i="13"/>
  <c r="H63" i="13" s="1"/>
  <c r="G64" i="13"/>
  <c r="G63" i="13" s="1"/>
  <c r="J9" i="14"/>
  <c r="F9" i="14" s="1"/>
  <c r="G9" i="14" s="1"/>
  <c r="H9" i="14" s="1"/>
  <c r="I9" i="14" s="1"/>
  <c r="F10" i="14"/>
  <c r="G10" i="14" s="1"/>
  <c r="H10" i="14" s="1"/>
  <c r="I10" i="14" s="1"/>
  <c r="F156" i="12"/>
  <c r="F155" i="12" s="1"/>
  <c r="F154" i="12" s="1"/>
  <c r="F153" i="12" s="1"/>
  <c r="F151" i="12"/>
  <c r="F150" i="12" s="1"/>
  <c r="F148" i="12"/>
  <c r="F147" i="12" s="1"/>
  <c r="F146" i="12" s="1"/>
  <c r="F145" i="12" s="1"/>
  <c r="F143" i="12"/>
  <c r="F142" i="12" s="1"/>
  <c r="F141" i="12" s="1"/>
  <c r="F139" i="12"/>
  <c r="F138" i="12"/>
  <c r="F136" i="12"/>
  <c r="F135" i="12"/>
  <c r="F133" i="12"/>
  <c r="F132" i="12"/>
  <c r="F131" i="12" s="1"/>
  <c r="F129" i="12"/>
  <c r="F127" i="12" s="1"/>
  <c r="F124" i="12"/>
  <c r="F122" i="12"/>
  <c r="F117" i="12"/>
  <c r="F116" i="12"/>
  <c r="F114" i="12"/>
  <c r="F112" i="12"/>
  <c r="F110" i="12"/>
  <c r="F109" i="12"/>
  <c r="F102" i="12"/>
  <c r="F99" i="12"/>
  <c r="F94" i="12"/>
  <c r="F89" i="12" s="1"/>
  <c r="F90" i="12"/>
  <c r="F87" i="12"/>
  <c r="F86" i="12" s="1"/>
  <c r="F83" i="12"/>
  <c r="F82" i="12"/>
  <c r="F81" i="12"/>
  <c r="F78" i="12"/>
  <c r="F74" i="12" s="1"/>
  <c r="F73" i="12" s="1"/>
  <c r="F70" i="12"/>
  <c r="F69" i="12" s="1"/>
  <c r="F64" i="12" s="1"/>
  <c r="F66" i="12"/>
  <c r="F65" i="12" s="1"/>
  <c r="F58" i="12"/>
  <c r="F56" i="12"/>
  <c r="F53" i="12"/>
  <c r="F52" i="12" s="1"/>
  <c r="F48" i="12"/>
  <c r="F47" i="12" s="1"/>
  <c r="F43" i="12"/>
  <c r="F41" i="12"/>
  <c r="F40" i="12"/>
  <c r="F37" i="12"/>
  <c r="F35" i="12"/>
  <c r="F34" i="12" s="1"/>
  <c r="F33" i="12" s="1"/>
  <c r="F31" i="12"/>
  <c r="F30" i="12"/>
  <c r="F29" i="12" s="1"/>
  <c r="F27" i="12"/>
  <c r="F26" i="12" s="1"/>
  <c r="F25" i="12" s="1"/>
  <c r="F21" i="12"/>
  <c r="F13" i="12"/>
  <c r="F12" i="12" s="1"/>
  <c r="F9" i="12"/>
  <c r="F121" i="12" l="1"/>
  <c r="F118" i="12" s="1"/>
  <c r="F98" i="12"/>
  <c r="F63" i="12"/>
  <c r="F8" i="12"/>
  <c r="F7" i="12" s="1"/>
  <c r="F126" i="12"/>
  <c r="F46" i="12"/>
  <c r="F45" i="12" s="1"/>
  <c r="H120" i="10"/>
  <c r="G120" i="10"/>
  <c r="F120" i="10"/>
  <c r="F117" i="11"/>
  <c r="F8" i="14" l="1"/>
  <c r="G8" i="14" s="1"/>
  <c r="H8" i="14" s="1"/>
  <c r="I8" i="14" s="1"/>
  <c r="J160" i="14"/>
  <c r="F160" i="14" s="1"/>
  <c r="G160" i="14" s="1"/>
  <c r="H160" i="14" s="1"/>
  <c r="I160" i="14" s="1"/>
  <c r="F80" i="12"/>
  <c r="F158" i="12" s="1"/>
  <c r="F6" i="12"/>
  <c r="F13" i="11"/>
  <c r="H9" i="11"/>
  <c r="F98" i="10" l="1"/>
  <c r="F70" i="10"/>
  <c r="F69" i="10" s="1"/>
  <c r="F94" i="11"/>
  <c r="F117" i="10" l="1"/>
  <c r="G117" i="10"/>
  <c r="H117" i="10"/>
  <c r="G94" i="10"/>
  <c r="H94" i="10"/>
  <c r="G106" i="10"/>
  <c r="H106" i="10"/>
  <c r="H162" i="10" l="1"/>
  <c r="H161" i="10" s="1"/>
  <c r="H160" i="10" s="1"/>
  <c r="H159" i="10" s="1"/>
  <c r="H157" i="10"/>
  <c r="H156" i="10" s="1"/>
  <c r="H154" i="10"/>
  <c r="H153" i="10" s="1"/>
  <c r="H152" i="10" s="1"/>
  <c r="H151" i="10" s="1"/>
  <c r="H149" i="10"/>
  <c r="H148" i="10" s="1"/>
  <c r="H147" i="10" s="1"/>
  <c r="H145" i="10"/>
  <c r="H144" i="10"/>
  <c r="H142" i="10"/>
  <c r="H141" i="10"/>
  <c r="H139" i="10"/>
  <c r="H138" i="10"/>
  <c r="H137" i="10" s="1"/>
  <c r="H135" i="10"/>
  <c r="H133" i="10" s="1"/>
  <c r="H127" i="10"/>
  <c r="H125" i="10"/>
  <c r="H119" i="10"/>
  <c r="H115" i="10"/>
  <c r="H113" i="10"/>
  <c r="H105" i="10"/>
  <c r="H102" i="10"/>
  <c r="H98" i="10"/>
  <c r="H97" i="10"/>
  <c r="H93" i="10"/>
  <c r="H92" i="10" s="1"/>
  <c r="H87" i="10"/>
  <c r="H86" i="10" s="1"/>
  <c r="H82" i="10"/>
  <c r="H78" i="10"/>
  <c r="H75" i="10"/>
  <c r="H74" i="10"/>
  <c r="H73" i="10" s="1"/>
  <c r="H70" i="10"/>
  <c r="H69" i="10" s="1"/>
  <c r="H66" i="10"/>
  <c r="H65" i="10" s="1"/>
  <c r="H61" i="10"/>
  <c r="H58" i="10"/>
  <c r="H57" i="10"/>
  <c r="H56" i="10" s="1"/>
  <c r="H53" i="10"/>
  <c r="H48" i="10"/>
  <c r="H47" i="10" s="1"/>
  <c r="H43" i="10"/>
  <c r="H41" i="10"/>
  <c r="H40" i="10" s="1"/>
  <c r="H37" i="10"/>
  <c r="H31" i="10"/>
  <c r="H30" i="10"/>
  <c r="H29" i="10" s="1"/>
  <c r="H27" i="10"/>
  <c r="H26" i="10" s="1"/>
  <c r="H25" i="10" s="1"/>
  <c r="H21" i="10"/>
  <c r="H13" i="10"/>
  <c r="H9" i="10"/>
  <c r="H8" i="10" s="1"/>
  <c r="H7" i="10" s="1"/>
  <c r="G162" i="10"/>
  <c r="G161" i="10" s="1"/>
  <c r="G160" i="10" s="1"/>
  <c r="G159" i="10" s="1"/>
  <c r="G157" i="10"/>
  <c r="G156" i="10" s="1"/>
  <c r="G154" i="10"/>
  <c r="G153" i="10" s="1"/>
  <c r="G152" i="10" s="1"/>
  <c r="G151" i="10" s="1"/>
  <c r="G149" i="10"/>
  <c r="G148" i="10" s="1"/>
  <c r="G147" i="10" s="1"/>
  <c r="G145" i="10"/>
  <c r="G144" i="10"/>
  <c r="G142" i="10"/>
  <c r="G141" i="10"/>
  <c r="G139" i="10"/>
  <c r="G138" i="10"/>
  <c r="G137" i="10" s="1"/>
  <c r="G135" i="10"/>
  <c r="G133" i="10" s="1"/>
  <c r="G127" i="10"/>
  <c r="G125" i="10"/>
  <c r="G119" i="10"/>
  <c r="G115" i="10"/>
  <c r="G113" i="10"/>
  <c r="G105" i="10"/>
  <c r="G102" i="10"/>
  <c r="G98" i="10"/>
  <c r="G97" i="10"/>
  <c r="G93" i="10"/>
  <c r="G92" i="10" s="1"/>
  <c r="G87" i="10"/>
  <c r="G86" i="10" s="1"/>
  <c r="G82" i="10"/>
  <c r="G81" i="10"/>
  <c r="G78" i="10"/>
  <c r="G75" i="10"/>
  <c r="G74" i="10"/>
  <c r="G73" i="10" s="1"/>
  <c r="G70" i="10"/>
  <c r="G69" i="10" s="1"/>
  <c r="G66" i="10"/>
  <c r="G65" i="10" s="1"/>
  <c r="G61" i="10"/>
  <c r="G58" i="10"/>
  <c r="G57" i="10" s="1"/>
  <c r="G56" i="10" s="1"/>
  <c r="G53" i="10"/>
  <c r="G48" i="10"/>
  <c r="G47" i="10" s="1"/>
  <c r="G43" i="10"/>
  <c r="G41" i="10"/>
  <c r="G40" i="10"/>
  <c r="G37" i="10"/>
  <c r="G31" i="10"/>
  <c r="G30" i="10"/>
  <c r="G29" i="10" s="1"/>
  <c r="G27" i="10"/>
  <c r="G26" i="10" s="1"/>
  <c r="G25" i="10" s="1"/>
  <c r="G21" i="10"/>
  <c r="G13" i="10"/>
  <c r="G9" i="10"/>
  <c r="G8" i="10" s="1"/>
  <c r="G7" i="10" s="1"/>
  <c r="F109" i="10"/>
  <c r="F21" i="10"/>
  <c r="F9" i="11"/>
  <c r="I9" i="11" s="1"/>
  <c r="G124" i="10" l="1"/>
  <c r="G121" i="10" s="1"/>
  <c r="G132" i="10"/>
  <c r="H124" i="10"/>
  <c r="H121" i="10" s="1"/>
  <c r="H132" i="10"/>
  <c r="H52" i="10"/>
  <c r="G52" i="10"/>
  <c r="H12" i="10"/>
  <c r="G12" i="10"/>
  <c r="H34" i="10"/>
  <c r="H33" i="10" s="1"/>
  <c r="G34" i="10"/>
  <c r="G33" i="10" s="1"/>
  <c r="H112" i="10"/>
  <c r="G112" i="10"/>
  <c r="H101" i="10"/>
  <c r="G101" i="10"/>
  <c r="G80" i="10" s="1"/>
  <c r="H81" i="10"/>
  <c r="H80" i="10" s="1"/>
  <c r="H46" i="10"/>
  <c r="H45" i="10" s="1"/>
  <c r="G46" i="10"/>
  <c r="G45" i="10" s="1"/>
  <c r="H64" i="10"/>
  <c r="H63" i="10" s="1"/>
  <c r="G64" i="10"/>
  <c r="G63" i="10" s="1"/>
  <c r="F99" i="11"/>
  <c r="F102" i="10"/>
  <c r="F35" i="11"/>
  <c r="F66" i="11"/>
  <c r="F21" i="11"/>
  <c r="F35" i="10"/>
  <c r="F156" i="11"/>
  <c r="F155" i="11" s="1"/>
  <c r="F154" i="11" s="1"/>
  <c r="F153" i="11" s="1"/>
  <c r="F151" i="11"/>
  <c r="F150" i="11" s="1"/>
  <c r="F148" i="11"/>
  <c r="F147" i="11" s="1"/>
  <c r="F146" i="11" s="1"/>
  <c r="F145" i="11" s="1"/>
  <c r="F143" i="11"/>
  <c r="F142" i="11" s="1"/>
  <c r="F141" i="11" s="1"/>
  <c r="F139" i="11"/>
  <c r="F138" i="11" s="1"/>
  <c r="F136" i="11"/>
  <c r="F135" i="11" s="1"/>
  <c r="F133" i="11"/>
  <c r="F132" i="11" s="1"/>
  <c r="F131" i="11" s="1"/>
  <c r="F129" i="11"/>
  <c r="F127" i="11" s="1"/>
  <c r="F124" i="11"/>
  <c r="F122" i="11"/>
  <c r="F116" i="11"/>
  <c r="F114" i="11"/>
  <c r="F112" i="11"/>
  <c r="F110" i="11"/>
  <c r="F87" i="11"/>
  <c r="F83" i="11"/>
  <c r="F82" i="11" s="1"/>
  <c r="F78" i="11"/>
  <c r="F70" i="11"/>
  <c r="F69" i="11" s="1"/>
  <c r="F65" i="11"/>
  <c r="F58" i="11"/>
  <c r="F56" i="11" s="1"/>
  <c r="F53" i="11"/>
  <c r="F48" i="11"/>
  <c r="F47" i="11" s="1"/>
  <c r="F43" i="11"/>
  <c r="F41" i="11"/>
  <c r="F37" i="11"/>
  <c r="F31" i="11"/>
  <c r="F30" i="11" s="1"/>
  <c r="F29" i="11" s="1"/>
  <c r="F27" i="11"/>
  <c r="F26" i="11" s="1"/>
  <c r="F25" i="11" s="1"/>
  <c r="F8" i="11"/>
  <c r="F7" i="11" s="1"/>
  <c r="F13" i="10"/>
  <c r="F9" i="10"/>
  <c r="F157" i="10"/>
  <c r="F156" i="10" s="1"/>
  <c r="F89" i="11" l="1"/>
  <c r="F34" i="11"/>
  <c r="F126" i="11"/>
  <c r="F12" i="11"/>
  <c r="F121" i="11"/>
  <c r="F118" i="11" s="1"/>
  <c r="F102" i="11"/>
  <c r="F64" i="11"/>
  <c r="F81" i="11"/>
  <c r="F74" i="11"/>
  <c r="F73" i="11" s="1"/>
  <c r="F109" i="11"/>
  <c r="F40" i="11"/>
  <c r="F33" i="11" s="1"/>
  <c r="F52" i="11"/>
  <c r="F46" i="11"/>
  <c r="F45" i="11" s="1"/>
  <c r="F86" i="11"/>
  <c r="F8" i="10"/>
  <c r="F7" i="10" s="1"/>
  <c r="F31" i="10"/>
  <c r="F30" i="10" s="1"/>
  <c r="F29" i="10" s="1"/>
  <c r="F37" i="10"/>
  <c r="F41" i="10"/>
  <c r="F43" i="10"/>
  <c r="F58" i="10"/>
  <c r="F53" i="10"/>
  <c r="F66" i="10"/>
  <c r="F65" i="10" s="1"/>
  <c r="F78" i="10"/>
  <c r="F106" i="10"/>
  <c r="F113" i="10"/>
  <c r="F115" i="10"/>
  <c r="F154" i="10"/>
  <c r="F153" i="10" s="1"/>
  <c r="F152" i="10" s="1"/>
  <c r="F162" i="10"/>
  <c r="F161" i="10" s="1"/>
  <c r="F160" i="10" s="1"/>
  <c r="F159" i="10" s="1"/>
  <c r="F87" i="10"/>
  <c r="F86" i="10" s="1"/>
  <c r="F83" i="10"/>
  <c r="F139" i="10"/>
  <c r="F138" i="10" s="1"/>
  <c r="F137" i="10" s="1"/>
  <c r="F145" i="10"/>
  <c r="F144" i="10" s="1"/>
  <c r="F142" i="10"/>
  <c r="F141" i="10" s="1"/>
  <c r="F125" i="10"/>
  <c r="F127" i="10"/>
  <c r="F112" i="10" l="1"/>
  <c r="F98" i="11"/>
  <c r="F80" i="11" s="1"/>
  <c r="F63" i="11"/>
  <c r="F82" i="10"/>
  <c r="F81" i="10"/>
  <c r="F105" i="10"/>
  <c r="F124" i="10"/>
  <c r="F121" i="10" s="1"/>
  <c r="F40" i="10"/>
  <c r="F101" i="10" l="1"/>
  <c r="F158" i="11"/>
  <c r="F94" i="10"/>
  <c r="F93" i="10" s="1"/>
  <c r="F34" i="10" l="1"/>
  <c r="F33" i="10" s="1"/>
  <c r="F12" i="10"/>
  <c r="F75" i="10"/>
  <c r="F74" i="10" s="1"/>
  <c r="F73" i="10" s="1"/>
  <c r="F148" i="10"/>
  <c r="F147" i="10" s="1"/>
  <c r="F64" i="10"/>
  <c r="F135" i="10"/>
  <c r="F63" i="10" l="1"/>
  <c r="F27" i="10"/>
  <c r="F26" i="10" s="1"/>
  <c r="F25" i="10" s="1"/>
  <c r="F61" i="10"/>
  <c r="F97" i="10"/>
  <c r="F92" i="10" s="1"/>
  <c r="F80" i="10" s="1"/>
  <c r="F46" i="10"/>
  <c r="F45" i="10" s="1"/>
  <c r="F57" i="10" l="1"/>
  <c r="F56" i="10" s="1"/>
  <c r="F52" i="10" s="1"/>
  <c r="F151" i="10"/>
  <c r="F133" i="10"/>
  <c r="F132" i="10" s="1"/>
</calcChain>
</file>

<file path=xl/sharedStrings.xml><?xml version="1.0" encoding="utf-8"?>
<sst xmlns="http://schemas.openxmlformats.org/spreadsheetml/2006/main" count="3243" uniqueCount="201">
  <si>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</si>
  <si>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</si>
  <si>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</si>
  <si>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</si>
  <si>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</si>
  <si>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</si>
  <si>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</si>
  <si>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</si>
  <si>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</si>
  <si>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</si>
  <si>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</si>
  <si>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</si>
  <si>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</si>
  <si>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</si>
  <si>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</si>
  <si>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</si>
  <si>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</si>
  <si>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</si>
  <si>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</si>
  <si>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Образование</t>
  </si>
  <si>
    <t>Дошкольное образование</t>
  </si>
  <si>
    <t>07</t>
  </si>
  <si>
    <t>Общее образование</t>
  </si>
  <si>
    <t>09</t>
  </si>
  <si>
    <t>Физическая культура и спорт</t>
  </si>
  <si>
    <t>10</t>
  </si>
  <si>
    <t>11</t>
  </si>
  <si>
    <t>Жилищно-коммунальное хозяйство</t>
  </si>
  <si>
    <t>Осуществление первичного воинского учета на территориях, где отсутствуют военные комиссариаты</t>
  </si>
  <si>
    <t>Здравоохранение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</si>
  <si>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</si>
  <si>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</si>
  <si>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</si>
  <si>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</si>
  <si>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</si>
  <si>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</si>
  <si>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Резервные фонды исполнительных огранов местного самоуправления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</si>
  <si>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</si>
  <si>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</si>
  <si>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</si>
  <si>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</si>
  <si>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</si>
  <si>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</si>
  <si>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</si>
  <si>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</si>
  <si>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</si>
  <si>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</si>
  <si>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</si>
  <si>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</si>
  <si>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</si>
  <si>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</si>
  <si>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</si>
  <si>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</si>
  <si>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</si>
  <si>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Обеспечение пожарной безопасности</t>
  </si>
  <si>
    <t>Обеспечение проведения выборов и референдумов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</si>
  <si>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</si>
  <si>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</si>
  <si>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</si>
  <si>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</si>
  <si>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</si>
  <si>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</si>
  <si>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</si>
  <si>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</si>
  <si>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</si>
  <si>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</si>
  <si>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</si>
  <si>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</si>
  <si>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</si>
  <si>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</si>
  <si>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</si>
  <si>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99 0 89 204 00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</si>
  <si>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</si>
  <si>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</si>
  <si>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</si>
  <si>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</si>
  <si>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</si>
  <si>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</si>
  <si>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</si>
  <si>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</si>
  <si>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</si>
  <si>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</si>
  <si>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99 0 04 20300</t>
  </si>
  <si>
    <t>99 0 04 00000</t>
  </si>
  <si>
    <t>99 0 04 20400</t>
  </si>
  <si>
    <t>99 0 89 00000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</si>
  <si>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</si>
  <si>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99 0 02 51180</t>
  </si>
  <si>
    <t>99 0 07 24600</t>
  </si>
  <si>
    <t>99 0 07 00000</t>
  </si>
  <si>
    <t>99 0 03 00000</t>
  </si>
  <si>
    <t>99 0 03 00030</t>
  </si>
  <si>
    <t>99 0 02 00000</t>
  </si>
  <si>
    <t>99 0 04 07570</t>
  </si>
  <si>
    <t>99 0 07 24000</t>
  </si>
  <si>
    <t>870</t>
  </si>
  <si>
    <t>Резервные средства</t>
  </si>
  <si>
    <t>Резервные фонды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</si>
  <si>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</si>
  <si>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</si>
  <si>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</si>
  <si>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</si>
  <si>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</si>
  <si>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99 0 03 11200</t>
  </si>
  <si>
    <t>99 0 03 11300</t>
  </si>
  <si>
    <t>99 0 03 11100</t>
  </si>
  <si>
    <t>99 0 03 11400</t>
  </si>
  <si>
    <t>99 0 03 11500</t>
  </si>
  <si>
    <t>Капитальные вложения в объекты муниципальной собственности</t>
  </si>
  <si>
    <t>Строительство газопроводов и газовых сетей</t>
  </si>
  <si>
    <t>99 0 07 00050</t>
  </si>
  <si>
    <t>Строительство объектов коммунальной инфраструктуры</t>
  </si>
  <si>
    <t>99 0 09 00000</t>
  </si>
  <si>
    <t>99 0 09 00040</t>
  </si>
  <si>
    <t>99 0 09 00020</t>
  </si>
  <si>
    <t>99 0 07 41600</t>
  </si>
  <si>
    <t>Мероприятия, реализуемые органами исполнительной власти</t>
  </si>
  <si>
    <t>99 0 04 04030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</si>
  <si>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</si>
  <si>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</si>
  <si>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99 0 04 82250</t>
  </si>
  <si>
    <t>Организация и проведение мероприятий с детьми и молодежью</t>
  </si>
  <si>
    <t xml:space="preserve"> Прочая закупка товаров, работ и услуг для обеспечения государственных (муниципальных) нужд </t>
  </si>
  <si>
    <t>Молодежная политика и оздоровление детей</t>
  </si>
  <si>
    <t>Другие вопросы в области культуры, кинематографии</t>
  </si>
  <si>
    <t>Премии и гранты</t>
  </si>
  <si>
    <t>Премии,стипендии и иные поощрения в сельском поселении</t>
  </si>
  <si>
    <t>99 0 04 29350</t>
  </si>
  <si>
    <t>350</t>
  </si>
  <si>
    <t>Другие вопросы в области здравоохранения</t>
  </si>
  <si>
    <t>99 0 07 71050</t>
  </si>
  <si>
    <t>Организация и проведение мероприятий в сфере физической культуры и спорта</t>
  </si>
  <si>
    <t>99 0 07 60310</t>
  </si>
  <si>
    <t>99 0 07 60330</t>
  </si>
  <si>
    <t>Прочие мероприятия в области жилищного хозяйства</t>
  </si>
  <si>
    <t>99 0 07 03530</t>
  </si>
  <si>
    <t>99 0 07 60340</t>
  </si>
  <si>
    <t>Организация и содержание мест захоронения</t>
  </si>
  <si>
    <t>99 0 07 60350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</si>
  <si>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</si>
  <si>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</si>
  <si>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t>Другие вопросы в области образования</t>
  </si>
  <si>
    <t>99 0 07 60020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</si>
  <si>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</si>
  <si>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</si>
  <si>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 xml:space="preserve">Реализация иных государственных функций в области социальной политики </t>
  </si>
  <si>
    <t>99 0 06 00000</t>
  </si>
  <si>
    <t>99 0 07 01020</t>
  </si>
  <si>
    <t>Капитальный ремонт,ремонт,содержание и обслуживание газовых сетей</t>
  </si>
  <si>
    <t>99 0 03 11700</t>
  </si>
  <si>
    <t>99 0 03 11800</t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</si>
  <si>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</si>
  <si>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</si>
  <si>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</si>
  <si>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09 0 07 41600</t>
  </si>
  <si>
    <t>853</t>
  </si>
  <si>
    <t>Уплата иных платежей</t>
  </si>
  <si>
    <t>814</t>
  </si>
  <si>
    <t>Иные 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</si>
  <si>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99 0 06 12750</t>
  </si>
  <si>
    <t>321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</si>
  <si>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</si>
  <si>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Пособия, компенсации и иные социальные выплаты гражданам, кроме публичных нормативных обязательств</t>
  </si>
  <si>
    <t>Реализация приоритетного проекта "Формирование комфортной городской среды"</t>
  </si>
  <si>
    <t>99 0 01 R5550</t>
  </si>
  <si>
    <t>Проведение выборов главы муниципального образования</t>
  </si>
  <si>
    <t>Специальные расходы</t>
  </si>
  <si>
    <t>99 0 04 21250</t>
  </si>
  <si>
    <t>880</t>
  </si>
  <si>
    <t>9900100050</t>
  </si>
  <si>
    <t>+</t>
  </si>
  <si>
    <t>Распределение бюджетных ассигнований бюджета Саргазинскогосельского поселения  по разделам, подразделам, целевым статьям, группам и подгруппам видов расходов классификации расходов бюджета на 2019 год "</t>
  </si>
  <si>
    <t>Роспись расходов бюджета</t>
  </si>
  <si>
    <t>УТВЕРЖДАЮ: ___________________                                                               Глава Саргазинского                                                                                           сельского поселения В.Ю.Новгородцев</t>
  </si>
  <si>
    <t>Саргазинского сельского поселения</t>
  </si>
  <si>
    <t>на 01.01.2019 г.</t>
  </si>
  <si>
    <t xml:space="preserve"> План на 2019 год</t>
  </si>
  <si>
    <t>Утвержденный план на  2 квартал 2019 года</t>
  </si>
  <si>
    <t>Утвержденный план на  3 квартал 2019 года</t>
  </si>
  <si>
    <t>Утвержденный план на  4 квартал 2019 года</t>
  </si>
  <si>
    <t>Утвержденный план на  1квартал 2019 года</t>
  </si>
  <si>
    <t xml:space="preserve">Расчет суммы расходов на плановый 2020,2021 строится по методу . </t>
  </si>
  <si>
    <t>вус</t>
  </si>
  <si>
    <t xml:space="preserve">безвозм. По плану доходов </t>
  </si>
  <si>
    <t>расходы</t>
  </si>
  <si>
    <t>2,5процента</t>
  </si>
  <si>
    <t>норматив на 2020 год</t>
  </si>
  <si>
    <t xml:space="preserve">тогда расходы </t>
  </si>
  <si>
    <t>корректировала эту строку</t>
  </si>
  <si>
    <t xml:space="preserve">Приложение №4         к решению Совета депутатов Саргазинского сельского поселения  "О бюджете Саргазинского сельского поселения на 2019 год и на плановый преиод 2020 и 2021 годов" от  21.12.2018г.               № 237                                                                          </t>
  </si>
  <si>
    <t>Ведомственная структура   расходов бюджета Саргазинского сельского поселения   на 2019 год .</t>
  </si>
  <si>
    <t xml:space="preserve">Приложение №5к решению Совета депутатов Саргазинского сельского поселения  "О бюджете Саргазинского сельского поселения на 2019 год и на плановый преиод 2020 и 2021 годов" от  21.12.2018г. № 237                                     </t>
  </si>
  <si>
    <t xml:space="preserve">Приложение №6к решению Совета депутатов Саргазинского сельского поселения  "О бюджете Саргазинского сельского поселения на 2019 год и на плановый преиод 2020 и 2021 годов" от  21.12.2018г. № 237                </t>
  </si>
  <si>
    <t xml:space="preserve">Приложение №7к решению Совета депутатов Саргазинского сельского поселения  "О бюджете Саргазинского сельского поселения на 2019 год и на плановый преиод 2020 и 2021 годов" от  21.12.2018г. № 237                                                           </t>
  </si>
  <si>
    <t>план 2019 в рублях</t>
  </si>
  <si>
    <t>план 2020 в рублях</t>
  </si>
  <si>
    <t>план 2021 в рублях</t>
  </si>
  <si>
    <t>план 2021в рублях</t>
  </si>
  <si>
    <t>Сумма в рублях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</si>
  <si>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 плановый период 2020,2021 годов"</t>
  </si>
  <si>
    <t>Ведомственная структура   расходов бюджета Саргазинского сельского поселения   на 2020-2021 годы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</si>
</sst>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6" fillId="0" borderId="0" xfId="0" applyNumberFormat="1" applyFont="1" applyBorder="1" applyAlignment="1">
      <alignment vertical="center"/>
    </xf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3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>
      <alignment vertical="center" wrapText="1"/>
    </xf>
    <xf numFmtId="49" fontId="14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9" fillId="5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2" fontId="17" fillId="0" borderId="0" xfId="0" applyNumberFormat="1" applyFont="1" applyAlignment="1"/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2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6"/>
  <sheetViews>
    <sheetView workbookViewId="0">
      <selection activeCell="B12" sqref="B12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.28515625" customWidth="1"/>
    <col min="7" max="7" width="28.28515625" customWidth="1"/>
    <col min="8" max="8" width="14.42578125" bestFit="1" customWidth="1"/>
  </cols>
  <sheetData>
    <row r="1" spans="1:16" ht="72" customHeight="1" x14ac:dyDescent="0.25">
      <c r="B1" s="121" t="s">
        <v>189</v>
      </c>
      <c r="C1" s="121"/>
      <c r="D1" s="121"/>
      <c r="E1" s="121"/>
      <c r="F1" s="121"/>
      <c r="G1" s="12"/>
      <c r="H1" s="12"/>
    </row>
    <row r="2" spans="1:16" ht="28.5" customHeight="1" x14ac:dyDescent="0.25">
      <c r="A2" s="122" t="s">
        <v>190</v>
      </c>
      <c r="B2" s="122"/>
      <c r="C2" s="122"/>
      <c r="D2" s="122"/>
      <c r="E2" s="122"/>
      <c r="F2" s="122"/>
      <c r="G2" s="12"/>
      <c r="H2" s="12"/>
    </row>
    <row r="3" spans="1:16" ht="9" customHeight="1" x14ac:dyDescent="0.2">
      <c r="A3" s="123"/>
      <c r="B3" s="123"/>
      <c r="C3" s="123"/>
      <c r="D3" s="123"/>
      <c r="E3" s="124"/>
      <c r="F3" s="125"/>
    </row>
    <row r="4" spans="1:16" ht="27.75" customHeight="1" x14ac:dyDescent="0.2">
      <c r="A4" s="126" t="s">
        <v>0</v>
      </c>
      <c r="B4" s="126" t="s">
        <v>1</v>
      </c>
      <c r="C4" s="126"/>
      <c r="D4" s="126"/>
      <c r="E4" s="126"/>
      <c r="F4" s="128" t="s">
        <v>198</v>
      </c>
    </row>
    <row r="5" spans="1:16" ht="61.5" customHeight="1" x14ac:dyDescent="0.2">
      <c r="A5" s="127"/>
      <c r="B5" s="26" t="s">
        <v>4</v>
      </c>
      <c r="C5" s="27" t="s">
        <v>45</v>
      </c>
      <c r="D5" s="27" t="s">
        <v>5</v>
      </c>
      <c r="E5" s="27" t="s">
        <v>6</v>
      </c>
      <c r="F5" s="129"/>
    </row>
    <row r="6" spans="1:16" x14ac:dyDescent="0.2">
      <c r="A6" s="54" t="s">
        <v>3</v>
      </c>
      <c r="B6" s="28" t="s">
        <v>7</v>
      </c>
      <c r="C6" s="28" t="s">
        <v>8</v>
      </c>
      <c r="D6" s="28"/>
      <c r="E6" s="28"/>
      <c r="F6" s="92">
        <f>F7+F12+F33+F25+F29</f>
        <v>5487203</v>
      </c>
    </row>
    <row r="7" spans="1:16" ht="22.5" x14ac:dyDescent="0.2">
      <c r="A7" s="55" t="s">
        <v>9</v>
      </c>
      <c r="B7" s="29" t="s">
        <v>7</v>
      </c>
      <c r="C7" s="29" t="s">
        <v>10</v>
      </c>
      <c r="D7" s="29"/>
      <c r="E7" s="29"/>
      <c r="F7" s="93">
        <f>F8</f>
        <v>634256</v>
      </c>
      <c r="G7" s="10"/>
    </row>
    <row r="8" spans="1:16" x14ac:dyDescent="0.2">
      <c r="A8" s="46" t="s">
        <v>72</v>
      </c>
      <c r="B8" s="31" t="s">
        <v>7</v>
      </c>
      <c r="C8" s="31" t="s">
        <v>10</v>
      </c>
      <c r="D8" s="31" t="s">
        <v>83</v>
      </c>
      <c r="E8" s="31"/>
      <c r="F8" s="94">
        <f>F9</f>
        <v>634256</v>
      </c>
    </row>
    <row r="9" spans="1:16" x14ac:dyDescent="0.2">
      <c r="A9" s="40" t="s">
        <v>11</v>
      </c>
      <c r="B9" s="31" t="s">
        <v>7</v>
      </c>
      <c r="C9" s="31" t="s">
        <v>10</v>
      </c>
      <c r="D9" s="31" t="s">
        <v>82</v>
      </c>
      <c r="E9" s="31"/>
      <c r="F9" s="94">
        <f>F10+F11</f>
        <v>634256</v>
      </c>
      <c r="H9">
        <f>H10+H11</f>
        <v>590000</v>
      </c>
      <c r="I9" s="10">
        <f>F9-H9</f>
        <v>44256</v>
      </c>
    </row>
    <row r="10" spans="1:16" ht="22.5" x14ac:dyDescent="0.2">
      <c r="A10" s="40" t="s">
        <v>40</v>
      </c>
      <c r="B10" s="31" t="s">
        <v>7</v>
      </c>
      <c r="C10" s="31" t="s">
        <v>10</v>
      </c>
      <c r="D10" s="31" t="s">
        <v>82</v>
      </c>
      <c r="E10" s="31" t="s">
        <v>39</v>
      </c>
      <c r="F10" s="94">
        <v>487140</v>
      </c>
      <c r="G10">
        <v>487140</v>
      </c>
      <c r="H10">
        <v>450000</v>
      </c>
    </row>
    <row r="11" spans="1:16" ht="22.5" x14ac:dyDescent="0.2">
      <c r="A11" s="40" t="s">
        <v>153</v>
      </c>
      <c r="B11" s="31" t="s">
        <v>7</v>
      </c>
      <c r="C11" s="31" t="s">
        <v>10</v>
      </c>
      <c r="D11" s="31" t="s">
        <v>82</v>
      </c>
      <c r="E11" s="31" t="s">
        <v>152</v>
      </c>
      <c r="F11" s="94">
        <v>147116</v>
      </c>
      <c r="G11">
        <v>140000</v>
      </c>
      <c r="H11">
        <v>140000</v>
      </c>
    </row>
    <row r="12" spans="1:16" x14ac:dyDescent="0.2">
      <c r="A12" s="36" t="s">
        <v>143</v>
      </c>
      <c r="B12" s="33" t="s">
        <v>7</v>
      </c>
      <c r="C12" s="33" t="s">
        <v>14</v>
      </c>
      <c r="D12" s="31"/>
      <c r="E12" s="33"/>
      <c r="F12" s="95">
        <f>F13+F21</f>
        <v>4628000</v>
      </c>
      <c r="G12" s="10"/>
    </row>
    <row r="13" spans="1:16" ht="19.5" customHeight="1" x14ac:dyDescent="0.2">
      <c r="A13" s="46" t="s">
        <v>75</v>
      </c>
      <c r="B13" s="29" t="s">
        <v>13</v>
      </c>
      <c r="C13" s="29" t="s">
        <v>14</v>
      </c>
      <c r="D13" s="31" t="s">
        <v>84</v>
      </c>
      <c r="E13" s="29"/>
      <c r="F13" s="102">
        <f>F14+F15+F16+F17+F18+F19+F20</f>
        <v>4610000</v>
      </c>
      <c r="G13" s="10"/>
    </row>
    <row r="14" spans="1:16" ht="22.5" x14ac:dyDescent="0.2">
      <c r="A14" s="40" t="s">
        <v>40</v>
      </c>
      <c r="B14" s="31" t="s">
        <v>7</v>
      </c>
      <c r="C14" s="31" t="s">
        <v>14</v>
      </c>
      <c r="D14" s="31" t="s">
        <v>84</v>
      </c>
      <c r="E14" s="31" t="s">
        <v>39</v>
      </c>
      <c r="F14" s="94">
        <v>2500000</v>
      </c>
    </row>
    <row r="15" spans="1:16" ht="22.5" x14ac:dyDescent="0.2">
      <c r="A15" s="40" t="s">
        <v>153</v>
      </c>
      <c r="B15" s="31" t="s">
        <v>7</v>
      </c>
      <c r="C15" s="31" t="s">
        <v>14</v>
      </c>
      <c r="D15" s="31" t="s">
        <v>84</v>
      </c>
      <c r="E15" s="31" t="s">
        <v>152</v>
      </c>
      <c r="F15" s="94">
        <v>750000</v>
      </c>
    </row>
    <row r="16" spans="1:16" s="22" customFormat="1" ht="22.5" hidden="1" x14ac:dyDescent="0.2">
      <c r="A16" s="56" t="s">
        <v>41</v>
      </c>
      <c r="B16" s="34" t="s">
        <v>7</v>
      </c>
      <c r="C16" s="34" t="s">
        <v>14</v>
      </c>
      <c r="D16" s="34" t="s">
        <v>84</v>
      </c>
      <c r="E16" s="34" t="s">
        <v>51</v>
      </c>
      <c r="F16" s="96"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2" customFormat="1" x14ac:dyDescent="0.2">
      <c r="A17" s="56" t="s">
        <v>151</v>
      </c>
      <c r="B17" s="34" t="s">
        <v>7</v>
      </c>
      <c r="C17" s="34" t="s">
        <v>14</v>
      </c>
      <c r="D17" s="34" t="s">
        <v>84</v>
      </c>
      <c r="E17" s="34" t="s">
        <v>58</v>
      </c>
      <c r="F17" s="96">
        <v>176000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1" customFormat="1" ht="22.5" x14ac:dyDescent="0.2">
      <c r="A18" s="40" t="s">
        <v>43</v>
      </c>
      <c r="B18" s="33" t="s">
        <v>7</v>
      </c>
      <c r="C18" s="33" t="s">
        <v>14</v>
      </c>
      <c r="D18" s="31" t="s">
        <v>84</v>
      </c>
      <c r="E18" s="33" t="s">
        <v>42</v>
      </c>
      <c r="F18" s="94">
        <v>1184000</v>
      </c>
    </row>
    <row r="19" spans="1:16" s="1" customFormat="1" hidden="1" x14ac:dyDescent="0.2">
      <c r="A19" s="57" t="s">
        <v>47</v>
      </c>
      <c r="B19" s="33" t="s">
        <v>7</v>
      </c>
      <c r="C19" s="33" t="s">
        <v>14</v>
      </c>
      <c r="D19" s="31" t="s">
        <v>84</v>
      </c>
      <c r="E19" s="33" t="s">
        <v>44</v>
      </c>
      <c r="F19" s="94">
        <v>0</v>
      </c>
    </row>
    <row r="20" spans="1:16" s="1" customFormat="1" hidden="1" x14ac:dyDescent="0.2">
      <c r="A20" s="58" t="s">
        <v>48</v>
      </c>
      <c r="B20" s="33" t="s">
        <v>7</v>
      </c>
      <c r="C20" s="33" t="s">
        <v>14</v>
      </c>
      <c r="D20" s="31" t="s">
        <v>84</v>
      </c>
      <c r="E20" s="33" t="s">
        <v>46</v>
      </c>
      <c r="F20" s="94">
        <v>0</v>
      </c>
    </row>
    <row r="21" spans="1:16" s="1" customFormat="1" x14ac:dyDescent="0.2">
      <c r="A21" s="44" t="s">
        <v>76</v>
      </c>
      <c r="B21" s="31" t="s">
        <v>7</v>
      </c>
      <c r="C21" s="31" t="s">
        <v>14</v>
      </c>
      <c r="D21" s="31" t="s">
        <v>85</v>
      </c>
      <c r="E21" s="33"/>
      <c r="F21" s="94">
        <f>F22+F23+F24</f>
        <v>18000</v>
      </c>
    </row>
    <row r="22" spans="1:16" s="1" customFormat="1" x14ac:dyDescent="0.2">
      <c r="A22" s="57" t="s">
        <v>47</v>
      </c>
      <c r="B22" s="31" t="s">
        <v>7</v>
      </c>
      <c r="C22" s="31" t="s">
        <v>14</v>
      </c>
      <c r="D22" s="31" t="s">
        <v>71</v>
      </c>
      <c r="E22" s="31" t="s">
        <v>44</v>
      </c>
      <c r="F22" s="94">
        <v>3000</v>
      </c>
    </row>
    <row r="23" spans="1:16" s="1" customFormat="1" x14ac:dyDescent="0.2">
      <c r="A23" s="58" t="s">
        <v>48</v>
      </c>
      <c r="B23" s="31" t="s">
        <v>7</v>
      </c>
      <c r="C23" s="31" t="s">
        <v>14</v>
      </c>
      <c r="D23" s="31" t="s">
        <v>71</v>
      </c>
      <c r="E23" s="31" t="s">
        <v>46</v>
      </c>
      <c r="F23" s="94">
        <v>15000</v>
      </c>
    </row>
    <row r="24" spans="1:16" s="1" customFormat="1" hidden="1" x14ac:dyDescent="0.2">
      <c r="A24" s="58" t="s">
        <v>156</v>
      </c>
      <c r="B24" s="31" t="s">
        <v>7</v>
      </c>
      <c r="C24" s="31" t="s">
        <v>14</v>
      </c>
      <c r="D24" s="31" t="s">
        <v>71</v>
      </c>
      <c r="E24" s="31" t="s">
        <v>155</v>
      </c>
      <c r="F24" s="94">
        <v>0</v>
      </c>
    </row>
    <row r="25" spans="1:16" s="1" customFormat="1" x14ac:dyDescent="0.2">
      <c r="A25" s="59" t="s">
        <v>55</v>
      </c>
      <c r="B25" s="29" t="s">
        <v>7</v>
      </c>
      <c r="C25" s="29" t="s">
        <v>21</v>
      </c>
      <c r="D25" s="31"/>
      <c r="E25" s="29"/>
      <c r="F25" s="93">
        <f t="shared" ref="F25:F27" si="0">F26</f>
        <v>200000</v>
      </c>
    </row>
    <row r="26" spans="1:16" s="1" customFormat="1" x14ac:dyDescent="0.2">
      <c r="A26" s="41" t="s">
        <v>72</v>
      </c>
      <c r="B26" s="29" t="s">
        <v>7</v>
      </c>
      <c r="C26" s="29" t="s">
        <v>21</v>
      </c>
      <c r="D26" s="31" t="s">
        <v>83</v>
      </c>
      <c r="E26" s="29"/>
      <c r="F26" s="97">
        <f t="shared" si="0"/>
        <v>200000</v>
      </c>
    </row>
    <row r="27" spans="1:16" s="1" customFormat="1" ht="18.75" customHeight="1" x14ac:dyDescent="0.2">
      <c r="A27" s="57" t="s">
        <v>165</v>
      </c>
      <c r="B27" s="31" t="s">
        <v>7</v>
      </c>
      <c r="C27" s="31" t="s">
        <v>21</v>
      </c>
      <c r="D27" s="31" t="s">
        <v>167</v>
      </c>
      <c r="E27" s="31"/>
      <c r="F27" s="94">
        <f t="shared" si="0"/>
        <v>200000</v>
      </c>
    </row>
    <row r="28" spans="1:16" s="1" customFormat="1" x14ac:dyDescent="0.2">
      <c r="A28" s="40" t="s">
        <v>166</v>
      </c>
      <c r="B28" s="31" t="s">
        <v>7</v>
      </c>
      <c r="C28" s="31" t="s">
        <v>21</v>
      </c>
      <c r="D28" s="31" t="s">
        <v>167</v>
      </c>
      <c r="E28" s="31" t="s">
        <v>168</v>
      </c>
      <c r="F28" s="94">
        <v>200000</v>
      </c>
    </row>
    <row r="29" spans="1:16" hidden="1" x14ac:dyDescent="0.2">
      <c r="A29" s="60" t="s">
        <v>97</v>
      </c>
      <c r="B29" s="29" t="s">
        <v>7</v>
      </c>
      <c r="C29" s="29" t="s">
        <v>26</v>
      </c>
      <c r="D29" s="31"/>
      <c r="E29" s="29"/>
      <c r="F29" s="93">
        <f>F30</f>
        <v>0</v>
      </c>
    </row>
    <row r="30" spans="1:16" hidden="1" x14ac:dyDescent="0.2">
      <c r="A30" s="41" t="s">
        <v>72</v>
      </c>
      <c r="B30" s="31" t="s">
        <v>7</v>
      </c>
      <c r="C30" s="31" t="s">
        <v>26</v>
      </c>
      <c r="D30" s="31" t="s">
        <v>83</v>
      </c>
      <c r="E30" s="29"/>
      <c r="F30" s="97">
        <f>F31</f>
        <v>0</v>
      </c>
    </row>
    <row r="31" spans="1:16" hidden="1" x14ac:dyDescent="0.2">
      <c r="A31" s="40" t="s">
        <v>36</v>
      </c>
      <c r="B31" s="31" t="s">
        <v>7</v>
      </c>
      <c r="C31" s="31" t="s">
        <v>26</v>
      </c>
      <c r="D31" s="31" t="s">
        <v>93</v>
      </c>
      <c r="E31" s="31"/>
      <c r="F31" s="94">
        <f>F32</f>
        <v>0</v>
      </c>
    </row>
    <row r="32" spans="1:16" hidden="1" x14ac:dyDescent="0.2">
      <c r="A32" s="36" t="s">
        <v>96</v>
      </c>
      <c r="B32" s="31" t="s">
        <v>7</v>
      </c>
      <c r="C32" s="31" t="s">
        <v>26</v>
      </c>
      <c r="D32" s="31" t="s">
        <v>93</v>
      </c>
      <c r="E32" s="31" t="s">
        <v>95</v>
      </c>
      <c r="F32" s="94"/>
    </row>
    <row r="33" spans="1:7" x14ac:dyDescent="0.2">
      <c r="A33" s="60" t="s">
        <v>16</v>
      </c>
      <c r="B33" s="29" t="s">
        <v>7</v>
      </c>
      <c r="C33" s="29" t="s">
        <v>30</v>
      </c>
      <c r="D33" s="31"/>
      <c r="E33" s="29"/>
      <c r="F33" s="98">
        <f>F34+F40</f>
        <v>24947</v>
      </c>
    </row>
    <row r="34" spans="1:7" x14ac:dyDescent="0.2">
      <c r="A34" s="38" t="s">
        <v>77</v>
      </c>
      <c r="B34" s="29" t="s">
        <v>7</v>
      </c>
      <c r="C34" s="29" t="s">
        <v>30</v>
      </c>
      <c r="D34" s="31" t="s">
        <v>90</v>
      </c>
      <c r="E34" s="29"/>
      <c r="F34" s="99">
        <f>F35+F37</f>
        <v>24947</v>
      </c>
    </row>
    <row r="35" spans="1:7" ht="33.75" x14ac:dyDescent="0.2">
      <c r="A35" s="56" t="s">
        <v>86</v>
      </c>
      <c r="B35" s="61" t="s">
        <v>7</v>
      </c>
      <c r="C35" s="61" t="s">
        <v>30</v>
      </c>
      <c r="D35" s="34" t="s">
        <v>91</v>
      </c>
      <c r="E35" s="29"/>
      <c r="F35" s="99">
        <f>F36</f>
        <v>23679</v>
      </c>
    </row>
    <row r="36" spans="1:7" x14ac:dyDescent="0.2">
      <c r="A36" s="56" t="s">
        <v>81</v>
      </c>
      <c r="B36" s="61" t="s">
        <v>7</v>
      </c>
      <c r="C36" s="61" t="s">
        <v>30</v>
      </c>
      <c r="D36" s="34" t="s">
        <v>91</v>
      </c>
      <c r="E36" s="29" t="s">
        <v>59</v>
      </c>
      <c r="F36" s="100">
        <v>23679</v>
      </c>
    </row>
    <row r="37" spans="1:7" ht="22.5" x14ac:dyDescent="0.2">
      <c r="A37" s="56" t="s">
        <v>64</v>
      </c>
      <c r="B37" s="34" t="s">
        <v>7</v>
      </c>
      <c r="C37" s="34" t="s">
        <v>30</v>
      </c>
      <c r="D37" s="34" t="s">
        <v>149</v>
      </c>
      <c r="E37" s="34"/>
      <c r="F37" s="96">
        <f>F38+F39</f>
        <v>1268</v>
      </c>
      <c r="G37" s="87"/>
    </row>
    <row r="38" spans="1:7" ht="22.5" hidden="1" x14ac:dyDescent="0.2">
      <c r="A38" s="56" t="s">
        <v>50</v>
      </c>
      <c r="B38" s="34" t="s">
        <v>7</v>
      </c>
      <c r="C38" s="34" t="s">
        <v>30</v>
      </c>
      <c r="D38" s="34" t="s">
        <v>149</v>
      </c>
      <c r="E38" s="34" t="s">
        <v>49</v>
      </c>
      <c r="F38" s="96"/>
    </row>
    <row r="39" spans="1:7" ht="22.5" x14ac:dyDescent="0.2">
      <c r="A39" s="56" t="s">
        <v>43</v>
      </c>
      <c r="B39" s="34" t="s">
        <v>7</v>
      </c>
      <c r="C39" s="34" t="s">
        <v>30</v>
      </c>
      <c r="D39" s="34" t="s">
        <v>149</v>
      </c>
      <c r="E39" s="34" t="s">
        <v>42</v>
      </c>
      <c r="F39" s="96">
        <v>1268</v>
      </c>
    </row>
    <row r="40" spans="1:7" hidden="1" x14ac:dyDescent="0.2">
      <c r="A40" s="38" t="s">
        <v>72</v>
      </c>
      <c r="B40" s="61" t="s">
        <v>7</v>
      </c>
      <c r="C40" s="61" t="s">
        <v>30</v>
      </c>
      <c r="D40" s="34" t="s">
        <v>83</v>
      </c>
      <c r="E40" s="29"/>
      <c r="F40" s="99">
        <f>F41+F43</f>
        <v>0</v>
      </c>
    </row>
    <row r="41" spans="1:7" hidden="1" x14ac:dyDescent="0.2">
      <c r="A41" s="56" t="s">
        <v>73</v>
      </c>
      <c r="B41" s="61" t="s">
        <v>7</v>
      </c>
      <c r="C41" s="61" t="s">
        <v>30</v>
      </c>
      <c r="D41" s="34" t="s">
        <v>84</v>
      </c>
      <c r="E41" s="29"/>
      <c r="F41" s="99">
        <f>F42</f>
        <v>0</v>
      </c>
    </row>
    <row r="42" spans="1:7" ht="22.5" hidden="1" x14ac:dyDescent="0.2">
      <c r="A42" s="56" t="s">
        <v>43</v>
      </c>
      <c r="B42" s="61" t="s">
        <v>7</v>
      </c>
      <c r="C42" s="61" t="s">
        <v>30</v>
      </c>
      <c r="D42" s="34" t="s">
        <v>84</v>
      </c>
      <c r="E42" s="29" t="s">
        <v>42</v>
      </c>
      <c r="F42" s="100">
        <v>0</v>
      </c>
    </row>
    <row r="43" spans="1:7" hidden="1" x14ac:dyDescent="0.2">
      <c r="A43" s="62" t="s">
        <v>126</v>
      </c>
      <c r="B43" s="61" t="s">
        <v>7</v>
      </c>
      <c r="C43" s="61" t="s">
        <v>30</v>
      </c>
      <c r="D43" s="34" t="s">
        <v>127</v>
      </c>
      <c r="E43" s="29"/>
      <c r="F43" s="99">
        <f>F44</f>
        <v>0</v>
      </c>
    </row>
    <row r="44" spans="1:7" hidden="1" x14ac:dyDescent="0.2">
      <c r="A44" s="56" t="s">
        <v>125</v>
      </c>
      <c r="B44" s="61" t="s">
        <v>7</v>
      </c>
      <c r="C44" s="61" t="s">
        <v>30</v>
      </c>
      <c r="D44" s="34" t="s">
        <v>127</v>
      </c>
      <c r="E44" s="29" t="s">
        <v>128</v>
      </c>
      <c r="F44" s="100"/>
    </row>
    <row r="45" spans="1:7" x14ac:dyDescent="0.2">
      <c r="A45" s="38" t="s">
        <v>31</v>
      </c>
      <c r="B45" s="63" t="s">
        <v>10</v>
      </c>
      <c r="C45" s="63" t="s">
        <v>8</v>
      </c>
      <c r="D45" s="34"/>
      <c r="E45" s="28"/>
      <c r="F45" s="92">
        <f>F46</f>
        <v>229900</v>
      </c>
    </row>
    <row r="46" spans="1:7" x14ac:dyDescent="0.2">
      <c r="A46" s="64" t="s">
        <v>32</v>
      </c>
      <c r="B46" s="61" t="s">
        <v>10</v>
      </c>
      <c r="C46" s="61" t="s">
        <v>12</v>
      </c>
      <c r="D46" s="34"/>
      <c r="E46" s="29"/>
      <c r="F46" s="93">
        <f>F48</f>
        <v>229900</v>
      </c>
    </row>
    <row r="47" spans="1:7" ht="45" x14ac:dyDescent="0.2">
      <c r="A47" s="65" t="s">
        <v>78</v>
      </c>
      <c r="B47" s="34" t="s">
        <v>10</v>
      </c>
      <c r="C47" s="34" t="s">
        <v>12</v>
      </c>
      <c r="D47" s="34" t="s">
        <v>92</v>
      </c>
      <c r="E47" s="31"/>
      <c r="F47" s="97">
        <f>F48</f>
        <v>229900</v>
      </c>
      <c r="G47" s="87"/>
    </row>
    <row r="48" spans="1:7" ht="22.5" x14ac:dyDescent="0.2">
      <c r="A48" s="56" t="s">
        <v>28</v>
      </c>
      <c r="B48" s="34" t="s">
        <v>10</v>
      </c>
      <c r="C48" s="34" t="s">
        <v>12</v>
      </c>
      <c r="D48" s="34" t="s">
        <v>87</v>
      </c>
      <c r="E48" s="31"/>
      <c r="F48" s="94">
        <f>F49+F51+F50</f>
        <v>229900</v>
      </c>
    </row>
    <row r="49" spans="1:8" ht="22.5" x14ac:dyDescent="0.2">
      <c r="A49" s="56" t="s">
        <v>40</v>
      </c>
      <c r="B49" s="34" t="s">
        <v>10</v>
      </c>
      <c r="C49" s="34" t="s">
        <v>12</v>
      </c>
      <c r="D49" s="34" t="s">
        <v>87</v>
      </c>
      <c r="E49" s="31" t="s">
        <v>39</v>
      </c>
      <c r="F49" s="94">
        <v>172425</v>
      </c>
    </row>
    <row r="50" spans="1:8" ht="22.5" x14ac:dyDescent="0.2">
      <c r="A50" s="40" t="s">
        <v>153</v>
      </c>
      <c r="B50" s="34" t="s">
        <v>10</v>
      </c>
      <c r="C50" s="34" t="s">
        <v>12</v>
      </c>
      <c r="D50" s="34" t="s">
        <v>87</v>
      </c>
      <c r="E50" s="31" t="s">
        <v>152</v>
      </c>
      <c r="F50" s="94">
        <v>57475</v>
      </c>
    </row>
    <row r="51" spans="1:8" ht="22.5" hidden="1" x14ac:dyDescent="0.2">
      <c r="A51" s="56" t="s">
        <v>43</v>
      </c>
      <c r="B51" s="34" t="s">
        <v>10</v>
      </c>
      <c r="C51" s="34" t="s">
        <v>12</v>
      </c>
      <c r="D51" s="34" t="s">
        <v>87</v>
      </c>
      <c r="E51" s="31" t="s">
        <v>42</v>
      </c>
      <c r="F51" s="94">
        <v>0</v>
      </c>
    </row>
    <row r="52" spans="1:8" x14ac:dyDescent="0.2">
      <c r="A52" s="38" t="s">
        <v>99</v>
      </c>
      <c r="B52" s="63" t="s">
        <v>12</v>
      </c>
      <c r="C52" s="63" t="s">
        <v>8</v>
      </c>
      <c r="D52" s="63"/>
      <c r="E52" s="28"/>
      <c r="F52" s="118">
        <f>F53+F56</f>
        <v>1094420</v>
      </c>
      <c r="G52" s="10"/>
    </row>
    <row r="53" spans="1:8" ht="22.5" x14ac:dyDescent="0.2">
      <c r="A53" s="64" t="s">
        <v>100</v>
      </c>
      <c r="B53" s="61" t="s">
        <v>12</v>
      </c>
      <c r="C53" s="61" t="s">
        <v>23</v>
      </c>
      <c r="D53" s="34"/>
      <c r="E53" s="29"/>
      <c r="F53" s="119">
        <f>F54</f>
        <v>44420</v>
      </c>
      <c r="G53" s="10"/>
    </row>
    <row r="54" spans="1:8" ht="33.75" x14ac:dyDescent="0.2">
      <c r="A54" s="56" t="s">
        <v>70</v>
      </c>
      <c r="B54" s="34" t="s">
        <v>12</v>
      </c>
      <c r="C54" s="34" t="s">
        <v>23</v>
      </c>
      <c r="D54" s="34" t="s">
        <v>150</v>
      </c>
      <c r="E54" s="34"/>
      <c r="F54" s="96">
        <v>44420</v>
      </c>
    </row>
    <row r="55" spans="1:8" ht="22.5" x14ac:dyDescent="0.2">
      <c r="A55" s="56" t="s">
        <v>43</v>
      </c>
      <c r="B55" s="34" t="s">
        <v>12</v>
      </c>
      <c r="C55" s="34" t="s">
        <v>23</v>
      </c>
      <c r="D55" s="34" t="s">
        <v>150</v>
      </c>
      <c r="E55" s="34" t="s">
        <v>42</v>
      </c>
      <c r="F55" s="96">
        <v>44420</v>
      </c>
    </row>
    <row r="56" spans="1:8" x14ac:dyDescent="0.2">
      <c r="A56" s="66" t="s">
        <v>54</v>
      </c>
      <c r="B56" s="61" t="s">
        <v>12</v>
      </c>
      <c r="C56" s="61" t="s">
        <v>25</v>
      </c>
      <c r="D56" s="34"/>
      <c r="E56" s="29"/>
      <c r="F56" s="93">
        <f>F57</f>
        <v>1050000</v>
      </c>
    </row>
    <row r="57" spans="1:8" x14ac:dyDescent="0.2">
      <c r="A57" s="67" t="s">
        <v>79</v>
      </c>
      <c r="B57" s="34" t="s">
        <v>12</v>
      </c>
      <c r="C57" s="34" t="s">
        <v>25</v>
      </c>
      <c r="D57" s="34" t="s">
        <v>89</v>
      </c>
      <c r="E57" s="31"/>
      <c r="F57" s="94">
        <v>1050000</v>
      </c>
    </row>
    <row r="58" spans="1:8" hidden="1" x14ac:dyDescent="0.2">
      <c r="A58" s="65" t="s">
        <v>101</v>
      </c>
      <c r="B58" s="34" t="s">
        <v>12</v>
      </c>
      <c r="C58" s="34" t="s">
        <v>25</v>
      </c>
      <c r="D58" s="34" t="s">
        <v>94</v>
      </c>
      <c r="E58" s="31"/>
      <c r="F58" s="94">
        <f>F59</f>
        <v>0</v>
      </c>
    </row>
    <row r="59" spans="1:8" ht="22.5" hidden="1" x14ac:dyDescent="0.2">
      <c r="A59" s="56" t="s">
        <v>43</v>
      </c>
      <c r="B59" s="34" t="s">
        <v>12</v>
      </c>
      <c r="C59" s="34" t="s">
        <v>25</v>
      </c>
      <c r="D59" s="34" t="s">
        <v>94</v>
      </c>
      <c r="E59" s="31" t="s">
        <v>42</v>
      </c>
      <c r="F59" s="103"/>
    </row>
    <row r="60" spans="1:8" hidden="1" x14ac:dyDescent="0.2">
      <c r="A60" s="67"/>
      <c r="B60" s="34"/>
      <c r="C60" s="34"/>
      <c r="D60" s="34"/>
      <c r="E60" s="31"/>
      <c r="F60" s="94"/>
    </row>
    <row r="61" spans="1:8" ht="22.5" x14ac:dyDescent="0.2">
      <c r="A61" s="65" t="s">
        <v>98</v>
      </c>
      <c r="B61" s="34" t="s">
        <v>12</v>
      </c>
      <c r="C61" s="34" t="s">
        <v>25</v>
      </c>
      <c r="D61" s="34" t="s">
        <v>88</v>
      </c>
      <c r="E61" s="31"/>
      <c r="F61" s="94">
        <v>1050000</v>
      </c>
    </row>
    <row r="62" spans="1:8" ht="22.5" x14ac:dyDescent="0.2">
      <c r="A62" s="56" t="s">
        <v>43</v>
      </c>
      <c r="B62" s="34" t="s">
        <v>12</v>
      </c>
      <c r="C62" s="34" t="s">
        <v>25</v>
      </c>
      <c r="D62" s="34" t="s">
        <v>88</v>
      </c>
      <c r="E62" s="31" t="s">
        <v>42</v>
      </c>
      <c r="F62" s="94">
        <v>1050000</v>
      </c>
      <c r="H62" s="17"/>
    </row>
    <row r="63" spans="1:8" x14ac:dyDescent="0.2">
      <c r="A63" s="38" t="s">
        <v>17</v>
      </c>
      <c r="B63" s="63" t="s">
        <v>14</v>
      </c>
      <c r="C63" s="63" t="s">
        <v>8</v>
      </c>
      <c r="D63" s="34"/>
      <c r="E63" s="28"/>
      <c r="F63" s="92">
        <f>F64+F73</f>
        <v>864500</v>
      </c>
      <c r="H63" s="17"/>
    </row>
    <row r="64" spans="1:8" s="1" customFormat="1" x14ac:dyDescent="0.2">
      <c r="A64" s="66" t="s">
        <v>37</v>
      </c>
      <c r="B64" s="61" t="s">
        <v>14</v>
      </c>
      <c r="C64" s="61" t="s">
        <v>23</v>
      </c>
      <c r="D64" s="34"/>
      <c r="E64" s="47"/>
      <c r="F64" s="93">
        <f>F69+F65</f>
        <v>864500</v>
      </c>
    </row>
    <row r="65" spans="1:8" x14ac:dyDescent="0.2">
      <c r="A65" s="38" t="s">
        <v>77</v>
      </c>
      <c r="B65" s="34" t="s">
        <v>14</v>
      </c>
      <c r="C65" s="34" t="s">
        <v>23</v>
      </c>
      <c r="D65" s="34" t="s">
        <v>90</v>
      </c>
      <c r="E65" s="28"/>
      <c r="F65" s="101">
        <f>F66</f>
        <v>864500</v>
      </c>
      <c r="H65" s="17"/>
    </row>
    <row r="66" spans="1:8" s="1" customFormat="1" ht="33.75" x14ac:dyDescent="0.2">
      <c r="A66" s="56" t="s">
        <v>65</v>
      </c>
      <c r="B66" s="34" t="s">
        <v>14</v>
      </c>
      <c r="C66" s="34" t="s">
        <v>23</v>
      </c>
      <c r="D66" s="34" t="s">
        <v>103</v>
      </c>
      <c r="E66" s="33"/>
      <c r="F66" s="94">
        <f>F67+F68</f>
        <v>864500</v>
      </c>
    </row>
    <row r="67" spans="1:8" s="1" customFormat="1" ht="22.5" hidden="1" x14ac:dyDescent="0.2">
      <c r="A67" s="56" t="s">
        <v>50</v>
      </c>
      <c r="B67" s="34" t="s">
        <v>14</v>
      </c>
      <c r="C67" s="34" t="s">
        <v>23</v>
      </c>
      <c r="D67" s="34" t="s">
        <v>103</v>
      </c>
      <c r="E67" s="33" t="s">
        <v>49</v>
      </c>
      <c r="F67" s="94"/>
    </row>
    <row r="68" spans="1:8" s="1" customFormat="1" ht="22.5" x14ac:dyDescent="0.2">
      <c r="A68" s="56" t="s">
        <v>43</v>
      </c>
      <c r="B68" s="34" t="s">
        <v>14</v>
      </c>
      <c r="C68" s="34" t="s">
        <v>23</v>
      </c>
      <c r="D68" s="34" t="s">
        <v>103</v>
      </c>
      <c r="E68" s="33" t="s">
        <v>42</v>
      </c>
      <c r="F68" s="94">
        <v>864500</v>
      </c>
    </row>
    <row r="69" spans="1:8" s="1" customFormat="1" hidden="1" x14ac:dyDescent="0.2">
      <c r="A69" s="68" t="s">
        <v>79</v>
      </c>
      <c r="B69" s="34" t="s">
        <v>14</v>
      </c>
      <c r="C69" s="34" t="s">
        <v>23</v>
      </c>
      <c r="D69" s="34" t="s">
        <v>89</v>
      </c>
      <c r="E69" s="33"/>
      <c r="F69" s="94">
        <f>F70</f>
        <v>0</v>
      </c>
    </row>
    <row r="70" spans="1:8" s="1" customFormat="1" ht="22.5" hidden="1" x14ac:dyDescent="0.2">
      <c r="A70" s="56" t="s">
        <v>102</v>
      </c>
      <c r="B70" s="34" t="s">
        <v>14</v>
      </c>
      <c r="C70" s="34" t="s">
        <v>23</v>
      </c>
      <c r="D70" s="34" t="s">
        <v>142</v>
      </c>
      <c r="E70" s="33"/>
      <c r="F70" s="94">
        <f>F72+F71</f>
        <v>0</v>
      </c>
    </row>
    <row r="71" spans="1:8" s="1" customFormat="1" ht="22.5" hidden="1" x14ac:dyDescent="0.2">
      <c r="A71" s="56" t="s">
        <v>50</v>
      </c>
      <c r="B71" s="34" t="s">
        <v>14</v>
      </c>
      <c r="C71" s="34" t="s">
        <v>23</v>
      </c>
      <c r="D71" s="34" t="s">
        <v>142</v>
      </c>
      <c r="E71" s="33" t="s">
        <v>49</v>
      </c>
      <c r="F71" s="94"/>
    </row>
    <row r="72" spans="1:8" s="1" customFormat="1" ht="22.5" hidden="1" x14ac:dyDescent="0.2">
      <c r="A72" s="56" t="s">
        <v>43</v>
      </c>
      <c r="B72" s="34" t="s">
        <v>34</v>
      </c>
      <c r="C72" s="34" t="s">
        <v>23</v>
      </c>
      <c r="D72" s="34" t="s">
        <v>142</v>
      </c>
      <c r="E72" s="33" t="s">
        <v>42</v>
      </c>
      <c r="F72" s="94">
        <v>0</v>
      </c>
    </row>
    <row r="73" spans="1:8" s="1" customFormat="1" hidden="1" x14ac:dyDescent="0.2">
      <c r="A73" s="56" t="s">
        <v>62</v>
      </c>
      <c r="B73" s="34" t="s">
        <v>14</v>
      </c>
      <c r="C73" s="34" t="s">
        <v>61</v>
      </c>
      <c r="D73" s="34"/>
      <c r="E73" s="33"/>
      <c r="F73" s="95">
        <f>F74</f>
        <v>0</v>
      </c>
    </row>
    <row r="74" spans="1:8" s="1" customFormat="1" hidden="1" x14ac:dyDescent="0.2">
      <c r="A74" s="67" t="s">
        <v>72</v>
      </c>
      <c r="B74" s="34" t="s">
        <v>14</v>
      </c>
      <c r="C74" s="34" t="s">
        <v>61</v>
      </c>
      <c r="D74" s="34" t="s">
        <v>83</v>
      </c>
      <c r="E74" s="33"/>
      <c r="F74" s="101">
        <f>F75+F78</f>
        <v>0</v>
      </c>
    </row>
    <row r="75" spans="1:8" s="1" customFormat="1" hidden="1" x14ac:dyDescent="0.2">
      <c r="A75" s="56" t="s">
        <v>63</v>
      </c>
      <c r="B75" s="34" t="s">
        <v>14</v>
      </c>
      <c r="C75" s="34" t="s">
        <v>61</v>
      </c>
      <c r="D75" s="34" t="s">
        <v>117</v>
      </c>
      <c r="E75" s="33"/>
      <c r="F75" s="94">
        <v>0</v>
      </c>
    </row>
    <row r="76" spans="1:8" s="1" customFormat="1" ht="22.5" hidden="1" x14ac:dyDescent="0.2">
      <c r="A76" s="56" t="s">
        <v>43</v>
      </c>
      <c r="B76" s="34" t="s">
        <v>14</v>
      </c>
      <c r="C76" s="34" t="s">
        <v>61</v>
      </c>
      <c r="D76" s="34" t="s">
        <v>117</v>
      </c>
      <c r="E76" s="33" t="s">
        <v>42</v>
      </c>
      <c r="F76" s="94">
        <v>0</v>
      </c>
    </row>
    <row r="77" spans="1:8" s="1" customFormat="1" hidden="1" x14ac:dyDescent="0.2">
      <c r="A77" s="56" t="s">
        <v>48</v>
      </c>
      <c r="B77" s="34" t="s">
        <v>14</v>
      </c>
      <c r="C77" s="34" t="s">
        <v>61</v>
      </c>
      <c r="D77" s="34" t="s">
        <v>118</v>
      </c>
      <c r="E77" s="33" t="s">
        <v>46</v>
      </c>
      <c r="F77" s="94"/>
    </row>
    <row r="78" spans="1:8" s="1" customFormat="1" ht="21" hidden="1" x14ac:dyDescent="0.2">
      <c r="A78" s="62" t="s">
        <v>119</v>
      </c>
      <c r="B78" s="34" t="s">
        <v>14</v>
      </c>
      <c r="C78" s="34" t="s">
        <v>61</v>
      </c>
      <c r="D78" s="63" t="s">
        <v>120</v>
      </c>
      <c r="E78" s="33"/>
      <c r="F78" s="94">
        <f>F79</f>
        <v>0</v>
      </c>
    </row>
    <row r="79" spans="1:8" s="1" customFormat="1" ht="22.5" hidden="1" x14ac:dyDescent="0.2">
      <c r="A79" s="56" t="s">
        <v>43</v>
      </c>
      <c r="B79" s="34" t="s">
        <v>14</v>
      </c>
      <c r="C79" s="34" t="s">
        <v>61</v>
      </c>
      <c r="D79" s="34" t="s">
        <v>120</v>
      </c>
      <c r="E79" s="33" t="s">
        <v>42</v>
      </c>
      <c r="F79" s="94">
        <v>0</v>
      </c>
    </row>
    <row r="80" spans="1:8" s="2" customFormat="1" x14ac:dyDescent="0.2">
      <c r="A80" s="38" t="s">
        <v>27</v>
      </c>
      <c r="B80" s="63" t="s">
        <v>15</v>
      </c>
      <c r="C80" s="63" t="s">
        <v>8</v>
      </c>
      <c r="D80" s="34"/>
      <c r="E80" s="28"/>
      <c r="F80" s="118">
        <f>F81+F89+F98+F118</f>
        <v>4499848</v>
      </c>
      <c r="G80" s="16"/>
      <c r="H80" s="18"/>
    </row>
    <row r="81" spans="1:7" s="2" customFormat="1" x14ac:dyDescent="0.2">
      <c r="A81" s="64" t="s">
        <v>35</v>
      </c>
      <c r="B81" s="61" t="s">
        <v>15</v>
      </c>
      <c r="C81" s="61" t="s">
        <v>7</v>
      </c>
      <c r="D81" s="34"/>
      <c r="E81" s="29"/>
      <c r="F81" s="102">
        <f>F87+F83</f>
        <v>25740</v>
      </c>
      <c r="G81" s="16"/>
    </row>
    <row r="82" spans="1:7" s="2" customFormat="1" x14ac:dyDescent="0.2">
      <c r="A82" s="38" t="s">
        <v>77</v>
      </c>
      <c r="B82" s="34" t="s">
        <v>15</v>
      </c>
      <c r="C82" s="34" t="s">
        <v>7</v>
      </c>
      <c r="D82" s="34" t="s">
        <v>90</v>
      </c>
      <c r="E82" s="29"/>
      <c r="F82" s="97">
        <f>F83</f>
        <v>25740</v>
      </c>
      <c r="G82" s="16"/>
    </row>
    <row r="83" spans="1:7" s="2" customFormat="1" ht="56.25" x14ac:dyDescent="0.2">
      <c r="A83" s="56" t="s">
        <v>66</v>
      </c>
      <c r="B83" s="34" t="s">
        <v>15</v>
      </c>
      <c r="C83" s="34" t="s">
        <v>7</v>
      </c>
      <c r="D83" s="34" t="s">
        <v>104</v>
      </c>
      <c r="E83" s="33"/>
      <c r="F83" s="94">
        <f>F84+F85</f>
        <v>25740</v>
      </c>
      <c r="G83" s="16"/>
    </row>
    <row r="84" spans="1:7" s="2" customFormat="1" ht="22.5" hidden="1" x14ac:dyDescent="0.2">
      <c r="A84" s="56" t="s">
        <v>50</v>
      </c>
      <c r="B84" s="34" t="s">
        <v>15</v>
      </c>
      <c r="C84" s="34" t="s">
        <v>7</v>
      </c>
      <c r="D84" s="34" t="s">
        <v>104</v>
      </c>
      <c r="E84" s="33" t="s">
        <v>49</v>
      </c>
      <c r="F84" s="94"/>
      <c r="G84" s="16"/>
    </row>
    <row r="85" spans="1:7" s="2" customFormat="1" ht="22.5" x14ac:dyDescent="0.2">
      <c r="A85" s="56" t="s">
        <v>43</v>
      </c>
      <c r="B85" s="34" t="s">
        <v>15</v>
      </c>
      <c r="C85" s="34" t="s">
        <v>7</v>
      </c>
      <c r="D85" s="34" t="s">
        <v>104</v>
      </c>
      <c r="E85" s="33" t="s">
        <v>42</v>
      </c>
      <c r="F85" s="94">
        <v>25740</v>
      </c>
      <c r="G85" s="16"/>
    </row>
    <row r="86" spans="1:7" s="2" customFormat="1" hidden="1" x14ac:dyDescent="0.2">
      <c r="A86" s="68" t="s">
        <v>79</v>
      </c>
      <c r="B86" s="34" t="s">
        <v>15</v>
      </c>
      <c r="C86" s="34" t="s">
        <v>7</v>
      </c>
      <c r="D86" s="34" t="s">
        <v>89</v>
      </c>
      <c r="E86" s="33"/>
      <c r="F86" s="94">
        <f>F87</f>
        <v>0</v>
      </c>
      <c r="G86" s="16"/>
    </row>
    <row r="87" spans="1:7" s="2" customFormat="1" hidden="1" x14ac:dyDescent="0.2">
      <c r="A87" s="56" t="s">
        <v>134</v>
      </c>
      <c r="B87" s="34" t="s">
        <v>15</v>
      </c>
      <c r="C87" s="34" t="s">
        <v>7</v>
      </c>
      <c r="D87" s="34" t="s">
        <v>135</v>
      </c>
      <c r="E87" s="31"/>
      <c r="F87" s="94">
        <f>F88</f>
        <v>0</v>
      </c>
      <c r="G87" s="16"/>
    </row>
    <row r="88" spans="1:7" s="2" customFormat="1" ht="22.5" hidden="1" x14ac:dyDescent="0.2">
      <c r="A88" s="56" t="s">
        <v>43</v>
      </c>
      <c r="B88" s="34" t="s">
        <v>15</v>
      </c>
      <c r="C88" s="34" t="s">
        <v>7</v>
      </c>
      <c r="D88" s="34" t="s">
        <v>135</v>
      </c>
      <c r="E88" s="31" t="s">
        <v>42</v>
      </c>
      <c r="F88" s="94">
        <v>0</v>
      </c>
      <c r="G88" s="16"/>
    </row>
    <row r="89" spans="1:7" s="2" customFormat="1" x14ac:dyDescent="0.2">
      <c r="A89" s="69" t="s">
        <v>56</v>
      </c>
      <c r="B89" s="61" t="s">
        <v>15</v>
      </c>
      <c r="C89" s="61" t="s">
        <v>10</v>
      </c>
      <c r="D89" s="34"/>
      <c r="E89" s="47"/>
      <c r="F89" s="92">
        <f>F90+F94</f>
        <v>1023500</v>
      </c>
    </row>
    <row r="90" spans="1:7" s="2" customFormat="1" x14ac:dyDescent="0.2">
      <c r="A90" s="38" t="s">
        <v>77</v>
      </c>
      <c r="B90" s="34" t="s">
        <v>15</v>
      </c>
      <c r="C90" s="34" t="s">
        <v>10</v>
      </c>
      <c r="D90" s="34" t="s">
        <v>90</v>
      </c>
      <c r="E90" s="47"/>
      <c r="F90" s="105">
        <f>F91</f>
        <v>123500</v>
      </c>
    </row>
    <row r="91" spans="1:7" s="2" customFormat="1" ht="45" x14ac:dyDescent="0.2">
      <c r="A91" s="56" t="s">
        <v>67</v>
      </c>
      <c r="B91" s="34" t="s">
        <v>15</v>
      </c>
      <c r="C91" s="34" t="s">
        <v>10</v>
      </c>
      <c r="D91" s="34" t="s">
        <v>105</v>
      </c>
      <c r="E91" s="33"/>
      <c r="F91" s="94">
        <v>123500</v>
      </c>
    </row>
    <row r="92" spans="1:7" s="2" customFormat="1" ht="22.5" hidden="1" x14ac:dyDescent="0.2">
      <c r="A92" s="56" t="s">
        <v>50</v>
      </c>
      <c r="B92" s="34" t="s">
        <v>15</v>
      </c>
      <c r="C92" s="34" t="s">
        <v>10</v>
      </c>
      <c r="D92" s="34" t="s">
        <v>169</v>
      </c>
      <c r="E92" s="33" t="s">
        <v>42</v>
      </c>
      <c r="F92" s="94"/>
    </row>
    <row r="93" spans="1:7" s="2" customFormat="1" ht="22.5" x14ac:dyDescent="0.2">
      <c r="A93" s="56" t="s">
        <v>43</v>
      </c>
      <c r="B93" s="34" t="s">
        <v>15</v>
      </c>
      <c r="C93" s="34" t="s">
        <v>10</v>
      </c>
      <c r="D93" s="34" t="s">
        <v>169</v>
      </c>
      <c r="E93" s="33" t="s">
        <v>42</v>
      </c>
      <c r="F93" s="94">
        <v>123500</v>
      </c>
    </row>
    <row r="94" spans="1:7" s="2" customFormat="1" x14ac:dyDescent="0.2">
      <c r="A94" s="68" t="s">
        <v>79</v>
      </c>
      <c r="B94" s="34" t="s">
        <v>15</v>
      </c>
      <c r="C94" s="34" t="s">
        <v>10</v>
      </c>
      <c r="D94" s="34" t="s">
        <v>89</v>
      </c>
      <c r="E94" s="33"/>
      <c r="F94" s="94">
        <f>F95+F96+F97</f>
        <v>900000</v>
      </c>
    </row>
    <row r="95" spans="1:7" s="2" customFormat="1" ht="33.75" hidden="1" x14ac:dyDescent="0.2">
      <c r="A95" s="65" t="s">
        <v>80</v>
      </c>
      <c r="B95" s="34" t="s">
        <v>15</v>
      </c>
      <c r="C95" s="34" t="s">
        <v>10</v>
      </c>
      <c r="D95" s="34" t="s">
        <v>110</v>
      </c>
      <c r="E95" s="33"/>
      <c r="F95" s="94"/>
    </row>
    <row r="96" spans="1:7" s="2" customFormat="1" ht="22.5" hidden="1" x14ac:dyDescent="0.2">
      <c r="A96" s="56" t="s">
        <v>43</v>
      </c>
      <c r="B96" s="34" t="s">
        <v>15</v>
      </c>
      <c r="C96" s="34" t="s">
        <v>10</v>
      </c>
      <c r="D96" s="34" t="s">
        <v>110</v>
      </c>
      <c r="E96" s="33" t="s">
        <v>42</v>
      </c>
      <c r="F96" s="94">
        <v>0</v>
      </c>
    </row>
    <row r="97" spans="1:6" s="2" customFormat="1" ht="33.75" x14ac:dyDescent="0.2">
      <c r="A97" s="56" t="s">
        <v>158</v>
      </c>
      <c r="B97" s="34" t="s">
        <v>15</v>
      </c>
      <c r="C97" s="34" t="s">
        <v>10</v>
      </c>
      <c r="D97" s="34" t="s">
        <v>110</v>
      </c>
      <c r="E97" s="33" t="s">
        <v>157</v>
      </c>
      <c r="F97" s="94">
        <v>900000</v>
      </c>
    </row>
    <row r="98" spans="1:6" s="2" customFormat="1" x14ac:dyDescent="0.2">
      <c r="A98" s="70" t="s">
        <v>52</v>
      </c>
      <c r="B98" s="34" t="s">
        <v>15</v>
      </c>
      <c r="C98" s="34" t="s">
        <v>12</v>
      </c>
      <c r="D98" s="34"/>
      <c r="E98" s="47"/>
      <c r="F98" s="92">
        <f>F102+F109+F99</f>
        <v>3450608</v>
      </c>
    </row>
    <row r="99" spans="1:6" s="2" customFormat="1" hidden="1" x14ac:dyDescent="0.2">
      <c r="A99" s="71" t="s">
        <v>163</v>
      </c>
      <c r="B99" s="34" t="s">
        <v>15</v>
      </c>
      <c r="C99" s="34" t="s">
        <v>12</v>
      </c>
      <c r="D99" s="34" t="s">
        <v>164</v>
      </c>
      <c r="E99" s="33"/>
      <c r="F99" s="96">
        <f>F101+F100</f>
        <v>0</v>
      </c>
    </row>
    <row r="100" spans="1:6" s="2" customFormat="1" ht="22.5" hidden="1" x14ac:dyDescent="0.2">
      <c r="A100" s="56" t="s">
        <v>50</v>
      </c>
      <c r="B100" s="34" t="s">
        <v>15</v>
      </c>
      <c r="C100" s="34" t="s">
        <v>12</v>
      </c>
      <c r="D100" s="34" t="s">
        <v>164</v>
      </c>
      <c r="E100" s="33" t="s">
        <v>49</v>
      </c>
      <c r="F100" s="96">
        <v>0</v>
      </c>
    </row>
    <row r="101" spans="1:6" s="2" customFormat="1" ht="22.5" hidden="1" x14ac:dyDescent="0.2">
      <c r="A101" s="56" t="s">
        <v>43</v>
      </c>
      <c r="B101" s="34" t="s">
        <v>15</v>
      </c>
      <c r="C101" s="34" t="s">
        <v>12</v>
      </c>
      <c r="D101" s="34" t="s">
        <v>164</v>
      </c>
      <c r="E101" s="33" t="s">
        <v>42</v>
      </c>
      <c r="F101" s="96"/>
    </row>
    <row r="102" spans="1:6" s="2" customFormat="1" x14ac:dyDescent="0.2">
      <c r="A102" s="38" t="s">
        <v>77</v>
      </c>
      <c r="B102" s="34" t="s">
        <v>15</v>
      </c>
      <c r="C102" s="34" t="s">
        <v>12</v>
      </c>
      <c r="D102" s="34" t="s">
        <v>90</v>
      </c>
      <c r="E102" s="47"/>
      <c r="F102" s="97">
        <f>F103+F106</f>
        <v>657075</v>
      </c>
    </row>
    <row r="103" spans="1:6" s="2" customFormat="1" ht="22.5" x14ac:dyDescent="0.2">
      <c r="A103" s="56" t="s">
        <v>68</v>
      </c>
      <c r="B103" s="34" t="s">
        <v>15</v>
      </c>
      <c r="C103" s="34" t="s">
        <v>12</v>
      </c>
      <c r="D103" s="34" t="s">
        <v>106</v>
      </c>
      <c r="E103" s="34"/>
      <c r="F103" s="96">
        <v>642592</v>
      </c>
    </row>
    <row r="104" spans="1:6" s="2" customFormat="1" ht="22.5" hidden="1" x14ac:dyDescent="0.2">
      <c r="A104" s="56" t="s">
        <v>50</v>
      </c>
      <c r="B104" s="34" t="s">
        <v>15</v>
      </c>
      <c r="C104" s="34" t="s">
        <v>12</v>
      </c>
      <c r="D104" s="34" t="s">
        <v>106</v>
      </c>
      <c r="E104" s="34" t="s">
        <v>49</v>
      </c>
      <c r="F104" s="96"/>
    </row>
    <row r="105" spans="1:6" s="2" customFormat="1" ht="22.5" x14ac:dyDescent="0.2">
      <c r="A105" s="56" t="s">
        <v>43</v>
      </c>
      <c r="B105" s="34" t="s">
        <v>15</v>
      </c>
      <c r="C105" s="34" t="s">
        <v>12</v>
      </c>
      <c r="D105" s="34" t="s">
        <v>106</v>
      </c>
      <c r="E105" s="34" t="s">
        <v>42</v>
      </c>
      <c r="F105" s="96">
        <v>642592</v>
      </c>
    </row>
    <row r="106" spans="1:6" s="2" customFormat="1" ht="22.5" x14ac:dyDescent="0.2">
      <c r="A106" s="56" t="s">
        <v>69</v>
      </c>
      <c r="B106" s="34" t="s">
        <v>15</v>
      </c>
      <c r="C106" s="34" t="s">
        <v>12</v>
      </c>
      <c r="D106" s="34" t="s">
        <v>107</v>
      </c>
      <c r="E106" s="34"/>
      <c r="F106" s="96">
        <v>14483</v>
      </c>
    </row>
    <row r="107" spans="1:6" s="2" customFormat="1" ht="22.5" hidden="1" x14ac:dyDescent="0.2">
      <c r="A107" s="56" t="s">
        <v>50</v>
      </c>
      <c r="B107" s="34" t="s">
        <v>15</v>
      </c>
      <c r="C107" s="34" t="s">
        <v>12</v>
      </c>
      <c r="D107" s="34" t="s">
        <v>107</v>
      </c>
      <c r="E107" s="34" t="s">
        <v>49</v>
      </c>
      <c r="F107" s="96"/>
    </row>
    <row r="108" spans="1:6" s="2" customFormat="1" ht="22.5" x14ac:dyDescent="0.2">
      <c r="A108" s="56" t="s">
        <v>43</v>
      </c>
      <c r="B108" s="34" t="s">
        <v>15</v>
      </c>
      <c r="C108" s="34" t="s">
        <v>12</v>
      </c>
      <c r="D108" s="34" t="s">
        <v>107</v>
      </c>
      <c r="E108" s="34" t="s">
        <v>42</v>
      </c>
      <c r="F108" s="96">
        <v>14483</v>
      </c>
    </row>
    <row r="109" spans="1:6" s="2" customFormat="1" x14ac:dyDescent="0.2">
      <c r="A109" s="68" t="s">
        <v>79</v>
      </c>
      <c r="B109" s="34" t="s">
        <v>15</v>
      </c>
      <c r="C109" s="34" t="s">
        <v>12</v>
      </c>
      <c r="D109" s="34" t="s">
        <v>89</v>
      </c>
      <c r="E109" s="53"/>
      <c r="F109" s="93">
        <f>F110+F112+F114+F116</f>
        <v>2793533</v>
      </c>
    </row>
    <row r="110" spans="1:6" s="2" customFormat="1" x14ac:dyDescent="0.2">
      <c r="A110" s="71" t="s">
        <v>53</v>
      </c>
      <c r="B110" s="34" t="s">
        <v>15</v>
      </c>
      <c r="C110" s="34" t="s">
        <v>12</v>
      </c>
      <c r="D110" s="34" t="s">
        <v>132</v>
      </c>
      <c r="E110" s="33"/>
      <c r="F110" s="94">
        <f>F111</f>
        <v>1600000</v>
      </c>
    </row>
    <row r="111" spans="1:6" s="2" customFormat="1" ht="22.5" x14ac:dyDescent="0.2">
      <c r="A111" s="56" t="s">
        <v>43</v>
      </c>
      <c r="B111" s="34" t="s">
        <v>15</v>
      </c>
      <c r="C111" s="34" t="s">
        <v>12</v>
      </c>
      <c r="D111" s="34" t="s">
        <v>132</v>
      </c>
      <c r="E111" s="33" t="s">
        <v>42</v>
      </c>
      <c r="F111" s="94">
        <v>1600000</v>
      </c>
    </row>
    <row r="112" spans="1:6" s="2" customFormat="1" x14ac:dyDescent="0.2">
      <c r="A112" s="72" t="s">
        <v>74</v>
      </c>
      <c r="B112" s="34" t="s">
        <v>15</v>
      </c>
      <c r="C112" s="34" t="s">
        <v>12</v>
      </c>
      <c r="D112" s="34" t="s">
        <v>133</v>
      </c>
      <c r="E112" s="33"/>
      <c r="F112" s="94">
        <f>F113</f>
        <v>100000</v>
      </c>
    </row>
    <row r="113" spans="1:6" s="2" customFormat="1" ht="22.5" x14ac:dyDescent="0.2">
      <c r="A113" s="56" t="s">
        <v>43</v>
      </c>
      <c r="B113" s="34" t="s">
        <v>15</v>
      </c>
      <c r="C113" s="34" t="s">
        <v>12</v>
      </c>
      <c r="D113" s="34" t="s">
        <v>133</v>
      </c>
      <c r="E113" s="33" t="s">
        <v>42</v>
      </c>
      <c r="F113" s="94">
        <v>100000</v>
      </c>
    </row>
    <row r="114" spans="1:6" s="2" customFormat="1" x14ac:dyDescent="0.2">
      <c r="A114" s="56" t="s">
        <v>137</v>
      </c>
      <c r="B114" s="34" t="s">
        <v>15</v>
      </c>
      <c r="C114" s="34" t="s">
        <v>12</v>
      </c>
      <c r="D114" s="34" t="s">
        <v>136</v>
      </c>
      <c r="E114" s="33"/>
      <c r="F114" s="94">
        <f>F115</f>
        <v>50000</v>
      </c>
    </row>
    <row r="115" spans="1:6" s="2" customFormat="1" ht="22.5" x14ac:dyDescent="0.2">
      <c r="A115" s="56" t="s">
        <v>43</v>
      </c>
      <c r="B115" s="34" t="s">
        <v>15</v>
      </c>
      <c r="C115" s="34" t="s">
        <v>12</v>
      </c>
      <c r="D115" s="34" t="s">
        <v>136</v>
      </c>
      <c r="E115" s="33" t="s">
        <v>42</v>
      </c>
      <c r="F115" s="94">
        <v>50000</v>
      </c>
    </row>
    <row r="116" spans="1:6" s="2" customFormat="1" x14ac:dyDescent="0.2">
      <c r="A116" s="56" t="s">
        <v>139</v>
      </c>
      <c r="B116" s="34" t="s">
        <v>15</v>
      </c>
      <c r="C116" s="34" t="s">
        <v>12</v>
      </c>
      <c r="D116" s="34" t="s">
        <v>138</v>
      </c>
      <c r="E116" s="33"/>
      <c r="F116" s="94">
        <f>F117</f>
        <v>1043533</v>
      </c>
    </row>
    <row r="117" spans="1:6" s="2" customFormat="1" ht="22.5" x14ac:dyDescent="0.2">
      <c r="A117" s="56" t="s">
        <v>43</v>
      </c>
      <c r="B117" s="34" t="s">
        <v>15</v>
      </c>
      <c r="C117" s="34" t="s">
        <v>12</v>
      </c>
      <c r="D117" s="34" t="s">
        <v>138</v>
      </c>
      <c r="E117" s="33" t="s">
        <v>42</v>
      </c>
      <c r="F117" s="94">
        <f>2378000-274000-1157311-25740-200000+190000-44256+168000+8840</f>
        <v>1043533</v>
      </c>
    </row>
    <row r="118" spans="1:6" s="2" customFormat="1" hidden="1" x14ac:dyDescent="0.2">
      <c r="A118" s="73" t="s">
        <v>57</v>
      </c>
      <c r="B118" s="61" t="s">
        <v>15</v>
      </c>
      <c r="C118" s="61" t="s">
        <v>15</v>
      </c>
      <c r="D118" s="34"/>
      <c r="E118" s="47"/>
      <c r="F118" s="93">
        <f>F121</f>
        <v>0</v>
      </c>
    </row>
    <row r="119" spans="1:6" s="2" customFormat="1" hidden="1" x14ac:dyDescent="0.2">
      <c r="A119" s="72" t="s">
        <v>148</v>
      </c>
      <c r="B119" s="61" t="s">
        <v>15</v>
      </c>
      <c r="C119" s="61" t="s">
        <v>15</v>
      </c>
      <c r="D119" s="34" t="s">
        <v>147</v>
      </c>
      <c r="E119" s="61"/>
      <c r="F119" s="97"/>
    </row>
    <row r="120" spans="1:6" s="2" customFormat="1" ht="22.5" hidden="1" x14ac:dyDescent="0.2">
      <c r="A120" s="72" t="s">
        <v>50</v>
      </c>
      <c r="B120" s="61" t="s">
        <v>15</v>
      </c>
      <c r="C120" s="61" t="s">
        <v>15</v>
      </c>
      <c r="D120" s="34" t="s">
        <v>147</v>
      </c>
      <c r="E120" s="61" t="s">
        <v>42</v>
      </c>
      <c r="F120" s="97"/>
    </row>
    <row r="121" spans="1:6" s="2" customFormat="1" hidden="1" x14ac:dyDescent="0.2">
      <c r="A121" s="67" t="s">
        <v>108</v>
      </c>
      <c r="B121" s="34" t="s">
        <v>15</v>
      </c>
      <c r="C121" s="34" t="s">
        <v>15</v>
      </c>
      <c r="D121" s="34" t="s">
        <v>112</v>
      </c>
      <c r="E121" s="33"/>
      <c r="F121" s="94">
        <f>F124+F122</f>
        <v>0</v>
      </c>
    </row>
    <row r="122" spans="1:6" s="2" customFormat="1" hidden="1" x14ac:dyDescent="0.2">
      <c r="A122" s="65" t="s">
        <v>109</v>
      </c>
      <c r="B122" s="34" t="s">
        <v>15</v>
      </c>
      <c r="C122" s="34" t="s">
        <v>15</v>
      </c>
      <c r="D122" s="34" t="s">
        <v>113</v>
      </c>
      <c r="E122" s="33"/>
      <c r="F122" s="94">
        <f>F123</f>
        <v>0</v>
      </c>
    </row>
    <row r="123" spans="1:6" s="2" customFormat="1" ht="22.5" hidden="1" x14ac:dyDescent="0.2">
      <c r="A123" s="72" t="s">
        <v>140</v>
      </c>
      <c r="B123" s="34" t="s">
        <v>15</v>
      </c>
      <c r="C123" s="34" t="s">
        <v>15</v>
      </c>
      <c r="D123" s="34" t="s">
        <v>113</v>
      </c>
      <c r="E123" s="33" t="s">
        <v>60</v>
      </c>
      <c r="F123" s="94"/>
    </row>
    <row r="124" spans="1:6" s="2" customFormat="1" hidden="1" x14ac:dyDescent="0.2">
      <c r="A124" s="65" t="s">
        <v>111</v>
      </c>
      <c r="B124" s="34" t="s">
        <v>15</v>
      </c>
      <c r="C124" s="34" t="s">
        <v>15</v>
      </c>
      <c r="D124" s="34" t="s">
        <v>114</v>
      </c>
      <c r="E124" s="33"/>
      <c r="F124" s="94">
        <f>F125</f>
        <v>0</v>
      </c>
    </row>
    <row r="125" spans="1:6" s="2" customFormat="1" ht="22.5" hidden="1" x14ac:dyDescent="0.2">
      <c r="A125" s="72" t="s">
        <v>140</v>
      </c>
      <c r="B125" s="34" t="s">
        <v>15</v>
      </c>
      <c r="C125" s="34" t="s">
        <v>15</v>
      </c>
      <c r="D125" s="34" t="s">
        <v>114</v>
      </c>
      <c r="E125" s="33" t="s">
        <v>60</v>
      </c>
      <c r="F125" s="94"/>
    </row>
    <row r="126" spans="1:6" s="2" customFormat="1" hidden="1" x14ac:dyDescent="0.2">
      <c r="A126" s="70" t="s">
        <v>19</v>
      </c>
      <c r="B126" s="63" t="s">
        <v>21</v>
      </c>
      <c r="C126" s="63" t="s">
        <v>8</v>
      </c>
      <c r="D126" s="63"/>
      <c r="E126" s="48"/>
      <c r="F126" s="92">
        <f>F127+F131+F135</f>
        <v>0</v>
      </c>
    </row>
    <row r="127" spans="1:6" s="2" customFormat="1" hidden="1" x14ac:dyDescent="0.2">
      <c r="A127" s="64" t="s">
        <v>20</v>
      </c>
      <c r="B127" s="61" t="s">
        <v>21</v>
      </c>
      <c r="C127" s="61" t="s">
        <v>7</v>
      </c>
      <c r="D127" s="34"/>
      <c r="E127" s="47"/>
      <c r="F127" s="93">
        <f>F129</f>
        <v>0</v>
      </c>
    </row>
    <row r="128" spans="1:6" s="2" customFormat="1" hidden="1" x14ac:dyDescent="0.2">
      <c r="A128" s="67" t="s">
        <v>79</v>
      </c>
      <c r="B128" s="61" t="s">
        <v>21</v>
      </c>
      <c r="C128" s="61" t="s">
        <v>7</v>
      </c>
      <c r="D128" s="34" t="s">
        <v>89</v>
      </c>
      <c r="E128" s="47"/>
      <c r="F128" s="97"/>
    </row>
    <row r="129" spans="1:6" s="2" customFormat="1" hidden="1" x14ac:dyDescent="0.2">
      <c r="A129" s="65" t="s">
        <v>116</v>
      </c>
      <c r="B129" s="34" t="s">
        <v>21</v>
      </c>
      <c r="C129" s="34" t="s">
        <v>7</v>
      </c>
      <c r="D129" s="34" t="s">
        <v>115</v>
      </c>
      <c r="E129" s="33"/>
      <c r="F129" s="94">
        <f>F130</f>
        <v>0</v>
      </c>
    </row>
    <row r="130" spans="1:6" s="2" customFormat="1" ht="22.5" hidden="1" x14ac:dyDescent="0.2">
      <c r="A130" s="56" t="s">
        <v>43</v>
      </c>
      <c r="B130" s="34" t="s">
        <v>21</v>
      </c>
      <c r="C130" s="34" t="s">
        <v>7</v>
      </c>
      <c r="D130" s="34" t="s">
        <v>115</v>
      </c>
      <c r="E130" s="33" t="s">
        <v>42</v>
      </c>
      <c r="F130" s="94">
        <v>0</v>
      </c>
    </row>
    <row r="131" spans="1:6" s="2" customFormat="1" hidden="1" x14ac:dyDescent="0.2">
      <c r="A131" s="64" t="s">
        <v>22</v>
      </c>
      <c r="B131" s="61" t="s">
        <v>21</v>
      </c>
      <c r="C131" s="61" t="s">
        <v>10</v>
      </c>
      <c r="D131" s="34"/>
      <c r="E131" s="33"/>
      <c r="F131" s="95">
        <f t="shared" ref="F131:F133" si="1">F132</f>
        <v>0</v>
      </c>
    </row>
    <row r="132" spans="1:6" s="2" customFormat="1" hidden="1" x14ac:dyDescent="0.2">
      <c r="A132" s="67" t="s">
        <v>79</v>
      </c>
      <c r="B132" s="61" t="s">
        <v>21</v>
      </c>
      <c r="C132" s="61" t="s">
        <v>10</v>
      </c>
      <c r="D132" s="34" t="s">
        <v>89</v>
      </c>
      <c r="E132" s="47"/>
      <c r="F132" s="93">
        <f t="shared" si="1"/>
        <v>0</v>
      </c>
    </row>
    <row r="133" spans="1:6" s="2" customFormat="1" hidden="1" x14ac:dyDescent="0.2">
      <c r="A133" s="65" t="s">
        <v>116</v>
      </c>
      <c r="B133" s="34" t="s">
        <v>21</v>
      </c>
      <c r="C133" s="34" t="s">
        <v>10</v>
      </c>
      <c r="D133" s="34" t="s">
        <v>115</v>
      </c>
      <c r="E133" s="33"/>
      <c r="F133" s="94">
        <f t="shared" si="1"/>
        <v>0</v>
      </c>
    </row>
    <row r="134" spans="1:6" s="2" customFormat="1" ht="22.5" hidden="1" x14ac:dyDescent="0.2">
      <c r="A134" s="56" t="s">
        <v>43</v>
      </c>
      <c r="B134" s="34" t="s">
        <v>21</v>
      </c>
      <c r="C134" s="34" t="s">
        <v>10</v>
      </c>
      <c r="D134" s="34" t="s">
        <v>115</v>
      </c>
      <c r="E134" s="33" t="s">
        <v>42</v>
      </c>
      <c r="F134" s="94">
        <v>0</v>
      </c>
    </row>
    <row r="135" spans="1:6" s="2" customFormat="1" hidden="1" x14ac:dyDescent="0.2">
      <c r="A135" s="64" t="s">
        <v>123</v>
      </c>
      <c r="B135" s="34" t="s">
        <v>21</v>
      </c>
      <c r="C135" s="34" t="s">
        <v>21</v>
      </c>
      <c r="D135" s="34"/>
      <c r="E135" s="33"/>
      <c r="F135" s="94">
        <f>F136</f>
        <v>0</v>
      </c>
    </row>
    <row r="136" spans="1:6" s="2" customFormat="1" hidden="1" x14ac:dyDescent="0.2">
      <c r="A136" s="38" t="s">
        <v>121</v>
      </c>
      <c r="B136" s="34" t="s">
        <v>21</v>
      </c>
      <c r="C136" s="34" t="s">
        <v>21</v>
      </c>
      <c r="D136" s="74" t="s">
        <v>154</v>
      </c>
      <c r="E136" s="33"/>
      <c r="F136" s="94">
        <f>F137</f>
        <v>0</v>
      </c>
    </row>
    <row r="137" spans="1:6" s="2" customFormat="1" ht="22.5" hidden="1" x14ac:dyDescent="0.2">
      <c r="A137" s="56" t="s">
        <v>122</v>
      </c>
      <c r="B137" s="34" t="s">
        <v>21</v>
      </c>
      <c r="C137" s="34" t="s">
        <v>21</v>
      </c>
      <c r="D137" s="74" t="s">
        <v>154</v>
      </c>
      <c r="E137" s="33" t="s">
        <v>42</v>
      </c>
      <c r="F137" s="94">
        <v>0</v>
      </c>
    </row>
    <row r="138" spans="1:6" s="2" customFormat="1" hidden="1" x14ac:dyDescent="0.2">
      <c r="A138" s="75" t="s">
        <v>141</v>
      </c>
      <c r="B138" s="34" t="s">
        <v>21</v>
      </c>
      <c r="C138" s="34" t="s">
        <v>23</v>
      </c>
      <c r="D138" s="74"/>
      <c r="E138" s="33"/>
      <c r="F138" s="94">
        <f>F139</f>
        <v>0</v>
      </c>
    </row>
    <row r="139" spans="1:6" s="2" customFormat="1" hidden="1" x14ac:dyDescent="0.2">
      <c r="A139" s="65" t="s">
        <v>116</v>
      </c>
      <c r="B139" s="34" t="s">
        <v>21</v>
      </c>
      <c r="C139" s="34" t="s">
        <v>23</v>
      </c>
      <c r="D139" s="34" t="s">
        <v>115</v>
      </c>
      <c r="E139" s="33"/>
      <c r="F139" s="94">
        <f>F140</f>
        <v>0</v>
      </c>
    </row>
    <row r="140" spans="1:6" s="2" customFormat="1" ht="22.5" hidden="1" x14ac:dyDescent="0.2">
      <c r="A140" s="56" t="s">
        <v>122</v>
      </c>
      <c r="B140" s="34" t="s">
        <v>21</v>
      </c>
      <c r="C140" s="34" t="s">
        <v>23</v>
      </c>
      <c r="D140" s="34" t="s">
        <v>115</v>
      </c>
      <c r="E140" s="33" t="s">
        <v>42</v>
      </c>
      <c r="F140" s="94">
        <v>0</v>
      </c>
    </row>
    <row r="141" spans="1:6" s="2" customFormat="1" hidden="1" x14ac:dyDescent="0.2">
      <c r="A141" s="70" t="s">
        <v>38</v>
      </c>
      <c r="B141" s="63" t="s">
        <v>18</v>
      </c>
      <c r="C141" s="63" t="s">
        <v>8</v>
      </c>
      <c r="D141" s="63"/>
      <c r="E141" s="48"/>
      <c r="F141" s="92">
        <f t="shared" ref="F141:F143" si="2">F142</f>
        <v>0</v>
      </c>
    </row>
    <row r="142" spans="1:6" s="2" customFormat="1" hidden="1" x14ac:dyDescent="0.2">
      <c r="A142" s="64" t="s">
        <v>124</v>
      </c>
      <c r="B142" s="61" t="s">
        <v>18</v>
      </c>
      <c r="C142" s="61" t="s">
        <v>14</v>
      </c>
      <c r="D142" s="34"/>
      <c r="E142" s="47"/>
      <c r="F142" s="93">
        <f t="shared" si="2"/>
        <v>0</v>
      </c>
    </row>
    <row r="143" spans="1:6" s="2" customFormat="1" hidden="1" x14ac:dyDescent="0.2">
      <c r="A143" s="65" t="s">
        <v>116</v>
      </c>
      <c r="B143" s="34" t="s">
        <v>18</v>
      </c>
      <c r="C143" s="34" t="s">
        <v>14</v>
      </c>
      <c r="D143" s="34" t="s">
        <v>115</v>
      </c>
      <c r="E143" s="33"/>
      <c r="F143" s="94">
        <f t="shared" si="2"/>
        <v>0</v>
      </c>
    </row>
    <row r="144" spans="1:6" s="2" customFormat="1" ht="22.5" hidden="1" x14ac:dyDescent="0.2">
      <c r="A144" s="56" t="s">
        <v>43</v>
      </c>
      <c r="B144" s="34" t="s">
        <v>18</v>
      </c>
      <c r="C144" s="34" t="s">
        <v>14</v>
      </c>
      <c r="D144" s="34" t="s">
        <v>115</v>
      </c>
      <c r="E144" s="33" t="s">
        <v>42</v>
      </c>
      <c r="F144" s="94"/>
    </row>
    <row r="145" spans="1:7" s="2" customFormat="1" hidden="1" x14ac:dyDescent="0.2">
      <c r="A145" s="66" t="s">
        <v>29</v>
      </c>
      <c r="B145" s="63" t="s">
        <v>23</v>
      </c>
      <c r="C145" s="63" t="s">
        <v>8</v>
      </c>
      <c r="D145" s="63"/>
      <c r="E145" s="28"/>
      <c r="F145" s="92">
        <f t="shared" ref="F145:F147" si="3">F146</f>
        <v>0</v>
      </c>
    </row>
    <row r="146" spans="1:7" s="2" customFormat="1" hidden="1" x14ac:dyDescent="0.2">
      <c r="A146" s="64" t="s">
        <v>129</v>
      </c>
      <c r="B146" s="61" t="s">
        <v>23</v>
      </c>
      <c r="C146" s="61" t="s">
        <v>23</v>
      </c>
      <c r="D146" s="34"/>
      <c r="E146" s="29"/>
      <c r="F146" s="93">
        <f t="shared" si="3"/>
        <v>0</v>
      </c>
    </row>
    <row r="147" spans="1:7" s="2" customFormat="1" hidden="1" x14ac:dyDescent="0.2">
      <c r="A147" s="67" t="s">
        <v>79</v>
      </c>
      <c r="B147" s="34" t="s">
        <v>23</v>
      </c>
      <c r="C147" s="34" t="s">
        <v>23</v>
      </c>
      <c r="D147" s="34" t="s">
        <v>89</v>
      </c>
      <c r="E147" s="33"/>
      <c r="F147" s="94">
        <f t="shared" si="3"/>
        <v>0</v>
      </c>
    </row>
    <row r="148" spans="1:7" s="2" customFormat="1" hidden="1" x14ac:dyDescent="0.2">
      <c r="A148" s="65" t="s">
        <v>116</v>
      </c>
      <c r="B148" s="34" t="s">
        <v>23</v>
      </c>
      <c r="C148" s="34" t="s">
        <v>23</v>
      </c>
      <c r="D148" s="34" t="s">
        <v>115</v>
      </c>
      <c r="E148" s="33"/>
      <c r="F148" s="94">
        <f>F149</f>
        <v>0</v>
      </c>
    </row>
    <row r="149" spans="1:7" s="2" customFormat="1" ht="22.5" hidden="1" x14ac:dyDescent="0.2">
      <c r="A149" s="56" t="s">
        <v>43</v>
      </c>
      <c r="B149" s="34" t="s">
        <v>23</v>
      </c>
      <c r="C149" s="34" t="s">
        <v>23</v>
      </c>
      <c r="D149" s="34" t="s">
        <v>115</v>
      </c>
      <c r="E149" s="33" t="s">
        <v>42</v>
      </c>
      <c r="F149" s="94">
        <v>0</v>
      </c>
    </row>
    <row r="150" spans="1:7" s="2" customFormat="1" x14ac:dyDescent="0.2">
      <c r="A150" s="86" t="s">
        <v>145</v>
      </c>
      <c r="B150" s="34" t="s">
        <v>25</v>
      </c>
      <c r="C150" s="34" t="s">
        <v>12</v>
      </c>
      <c r="D150" s="34" t="s">
        <v>146</v>
      </c>
      <c r="E150" s="34"/>
      <c r="F150" s="117">
        <f>F151</f>
        <v>242112</v>
      </c>
    </row>
    <row r="151" spans="1:7" s="2" customFormat="1" ht="33.75" x14ac:dyDescent="0.2">
      <c r="A151" s="86" t="s">
        <v>161</v>
      </c>
      <c r="B151" s="34" t="s">
        <v>25</v>
      </c>
      <c r="C151" s="34" t="s">
        <v>12</v>
      </c>
      <c r="D151" s="34" t="s">
        <v>159</v>
      </c>
      <c r="E151" s="34"/>
      <c r="F151" s="96">
        <f>F152</f>
        <v>242112</v>
      </c>
    </row>
    <row r="152" spans="1:7" s="2" customFormat="1" ht="22.5" x14ac:dyDescent="0.2">
      <c r="A152" s="56" t="s">
        <v>162</v>
      </c>
      <c r="B152" s="34" t="s">
        <v>25</v>
      </c>
      <c r="C152" s="34" t="s">
        <v>12</v>
      </c>
      <c r="D152" s="34" t="s">
        <v>159</v>
      </c>
      <c r="E152" s="34" t="s">
        <v>160</v>
      </c>
      <c r="F152" s="96">
        <v>242112</v>
      </c>
    </row>
    <row r="153" spans="1:7" s="2" customFormat="1" x14ac:dyDescent="0.2">
      <c r="A153" s="66" t="s">
        <v>24</v>
      </c>
      <c r="B153" s="63" t="s">
        <v>26</v>
      </c>
      <c r="C153" s="63" t="s">
        <v>8</v>
      </c>
      <c r="D153" s="34"/>
      <c r="E153" s="28"/>
      <c r="F153" s="92">
        <f t="shared" ref="F153:F156" si="4">F154</f>
        <v>120000</v>
      </c>
    </row>
    <row r="154" spans="1:7" s="2" customFormat="1" x14ac:dyDescent="0.2">
      <c r="A154" s="64" t="s">
        <v>33</v>
      </c>
      <c r="B154" s="61" t="s">
        <v>26</v>
      </c>
      <c r="C154" s="61" t="s">
        <v>10</v>
      </c>
      <c r="D154" s="34"/>
      <c r="E154" s="29"/>
      <c r="F154" s="93">
        <f t="shared" si="4"/>
        <v>120000</v>
      </c>
    </row>
    <row r="155" spans="1:7" s="2" customFormat="1" x14ac:dyDescent="0.2">
      <c r="A155" s="67" t="s">
        <v>79</v>
      </c>
      <c r="B155" s="34" t="s">
        <v>26</v>
      </c>
      <c r="C155" s="34" t="s">
        <v>10</v>
      </c>
      <c r="D155" s="34" t="s">
        <v>89</v>
      </c>
      <c r="E155" s="31"/>
      <c r="F155" s="94">
        <f t="shared" si="4"/>
        <v>120000</v>
      </c>
    </row>
    <row r="156" spans="1:7" s="2" customFormat="1" x14ac:dyDescent="0.2">
      <c r="A156" s="65" t="s">
        <v>131</v>
      </c>
      <c r="B156" s="34" t="s">
        <v>26</v>
      </c>
      <c r="C156" s="34" t="s">
        <v>10</v>
      </c>
      <c r="D156" s="34" t="s">
        <v>130</v>
      </c>
      <c r="E156" s="31"/>
      <c r="F156" s="94">
        <f t="shared" si="4"/>
        <v>120000</v>
      </c>
    </row>
    <row r="157" spans="1:7" s="2" customFormat="1" ht="22.5" x14ac:dyDescent="0.2">
      <c r="A157" s="56" t="s">
        <v>144</v>
      </c>
      <c r="B157" s="34" t="s">
        <v>26</v>
      </c>
      <c r="C157" s="34" t="s">
        <v>10</v>
      </c>
      <c r="D157" s="34" t="s">
        <v>130</v>
      </c>
      <c r="E157" s="31" t="s">
        <v>42</v>
      </c>
      <c r="F157" s="94">
        <v>120000</v>
      </c>
    </row>
    <row r="158" spans="1:7" s="2" customFormat="1" x14ac:dyDescent="0.2">
      <c r="A158" s="76" t="s">
        <v>2</v>
      </c>
      <c r="B158" s="34"/>
      <c r="C158" s="34"/>
      <c r="D158" s="34"/>
      <c r="E158" s="31"/>
      <c r="F158" s="101">
        <f>F7+F12+F25+F29+F33+F45+F52+F63+F80+F126+F141+F150+F153</f>
        <v>12537983</v>
      </c>
    </row>
    <row r="159" spans="1:7" s="6" customFormat="1" x14ac:dyDescent="0.2">
      <c r="A159" s="77"/>
      <c r="B159" s="78"/>
      <c r="C159" s="78"/>
      <c r="D159" s="78"/>
      <c r="E159" s="24"/>
      <c r="F159" s="106"/>
      <c r="G159" s="10"/>
    </row>
    <row r="160" spans="1:7" s="6" customFormat="1" x14ac:dyDescent="0.2">
      <c r="A160" s="19"/>
      <c r="B160" s="20"/>
      <c r="C160" s="20"/>
      <c r="D160" s="20"/>
      <c r="E160" s="20"/>
      <c r="F160" s="107"/>
      <c r="G160" s="10"/>
    </row>
    <row r="161" spans="2:8" x14ac:dyDescent="0.2">
      <c r="F161" s="108"/>
      <c r="G161" s="10"/>
      <c r="H161" s="14"/>
    </row>
    <row r="162" spans="2:8" s="3" customFormat="1" x14ac:dyDescent="0.2">
      <c r="D162" s="4"/>
      <c r="F162" s="109"/>
      <c r="H162" s="13"/>
    </row>
    <row r="163" spans="2:8" s="3" customFormat="1" x14ac:dyDescent="0.2">
      <c r="F163" s="110"/>
    </row>
    <row r="164" spans="2:8" s="3" customFormat="1" x14ac:dyDescent="0.2">
      <c r="F164" s="111"/>
    </row>
    <row r="165" spans="2:8" s="3" customFormat="1" x14ac:dyDescent="0.2">
      <c r="F165" s="111"/>
    </row>
    <row r="166" spans="2:8" s="3" customFormat="1" x14ac:dyDescent="0.2">
      <c r="F166" s="110"/>
    </row>
    <row r="167" spans="2:8" s="3" customFormat="1" x14ac:dyDescent="0.2">
      <c r="F167" s="110"/>
    </row>
    <row r="168" spans="2:8" s="3" customFormat="1" x14ac:dyDescent="0.2">
      <c r="F168" s="110"/>
    </row>
    <row r="169" spans="2:8" s="3" customFormat="1" ht="14.25" x14ac:dyDescent="0.2">
      <c r="B169" s="7"/>
      <c r="F169" s="112"/>
    </row>
    <row r="170" spans="2:8" s="3" customFormat="1" x14ac:dyDescent="0.2">
      <c r="F170" s="112"/>
    </row>
    <row r="171" spans="2:8" s="3" customFormat="1" x14ac:dyDescent="0.2">
      <c r="F171" s="112"/>
    </row>
    <row r="172" spans="2:8" s="3" customFormat="1" x14ac:dyDescent="0.2">
      <c r="F172" s="112"/>
    </row>
    <row r="173" spans="2:8" s="3" customFormat="1" x14ac:dyDescent="0.2">
      <c r="F173" s="112"/>
    </row>
    <row r="174" spans="2:8" s="3" customFormat="1" x14ac:dyDescent="0.2">
      <c r="F174" s="112"/>
    </row>
    <row r="175" spans="2:8" s="3" customFormat="1" x14ac:dyDescent="0.2">
      <c r="F175" s="112"/>
    </row>
    <row r="176" spans="2:8" s="3" customFormat="1" x14ac:dyDescent="0.2">
      <c r="F176" s="112"/>
    </row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2"/>
  <sheetViews>
    <sheetView topLeftCell="A7" workbookViewId="0">
      <selection activeCell="G11" sqref="G11"/>
    </sheetView>
  </sheetViews>
  <sheetFormatPr defaultRowHeight="12.75" x14ac:dyDescent="0.2"/>
  <cols>
    <col min="1" max="1" width="43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hidden="1" customWidth="1"/>
    <col min="7" max="7" width="17.140625" customWidth="1"/>
    <col min="8" max="8" width="15.5703125" customWidth="1"/>
    <col min="9" max="9" width="42.7109375" customWidth="1"/>
    <col min="10" max="10" width="17.140625" customWidth="1"/>
    <col min="11" max="11" width="11.42578125" customWidth="1"/>
    <col min="13" max="13" width="9.140625" customWidth="1"/>
  </cols>
  <sheetData>
    <row r="1" spans="1:17" ht="71.25" customHeight="1" x14ac:dyDescent="0.25">
      <c r="B1" s="121" t="s">
        <v>191</v>
      </c>
      <c r="C1" s="121"/>
      <c r="D1" s="121"/>
      <c r="E1" s="121"/>
      <c r="F1" s="121"/>
      <c r="G1" s="121"/>
      <c r="H1" s="12"/>
      <c r="I1" s="12"/>
    </row>
    <row r="2" spans="1:17" ht="36.75" customHeight="1" x14ac:dyDescent="0.25">
      <c r="A2" s="122" t="s">
        <v>199</v>
      </c>
      <c r="B2" s="122"/>
      <c r="C2" s="122"/>
      <c r="D2" s="122"/>
      <c r="E2" s="122"/>
      <c r="F2" s="122"/>
      <c r="G2" s="122"/>
      <c r="H2" s="12"/>
      <c r="I2" s="12"/>
    </row>
    <row r="3" spans="1:17" ht="9" customHeight="1" x14ac:dyDescent="0.2">
      <c r="A3" s="123"/>
      <c r="B3" s="123"/>
      <c r="C3" s="123"/>
      <c r="D3" s="123"/>
      <c r="E3" s="124"/>
      <c r="F3" s="134"/>
      <c r="G3" s="85"/>
    </row>
    <row r="4" spans="1:17" ht="27.75" customHeight="1" x14ac:dyDescent="0.2">
      <c r="A4" s="128" t="s">
        <v>0</v>
      </c>
      <c r="B4" s="135" t="s">
        <v>1</v>
      </c>
      <c r="C4" s="136"/>
      <c r="D4" s="136"/>
      <c r="E4" s="137"/>
      <c r="F4" s="132" t="s">
        <v>194</v>
      </c>
      <c r="G4" s="132" t="s">
        <v>195</v>
      </c>
      <c r="H4" s="139" t="s">
        <v>196</v>
      </c>
    </row>
    <row r="5" spans="1:17" ht="61.5" customHeight="1" x14ac:dyDescent="0.2">
      <c r="A5" s="133"/>
      <c r="B5" s="26" t="s">
        <v>4</v>
      </c>
      <c r="C5" s="27" t="s">
        <v>45</v>
      </c>
      <c r="D5" s="27" t="s">
        <v>5</v>
      </c>
      <c r="E5" s="27" t="s">
        <v>6</v>
      </c>
      <c r="F5" s="138"/>
      <c r="G5" s="133"/>
      <c r="H5" s="140"/>
    </row>
    <row r="6" spans="1:17" x14ac:dyDescent="0.2">
      <c r="A6" s="54" t="s">
        <v>3</v>
      </c>
      <c r="B6" s="28" t="s">
        <v>7</v>
      </c>
      <c r="C6" s="28" t="s">
        <v>8</v>
      </c>
      <c r="D6" s="28"/>
      <c r="E6" s="28"/>
      <c r="F6" s="92">
        <f>F7+F12+F25+F33</f>
        <v>5487203</v>
      </c>
      <c r="G6" s="92">
        <f t="shared" ref="G6:H6" si="0">G7+G12+G25+G33</f>
        <v>5291031</v>
      </c>
      <c r="H6" s="92">
        <f t="shared" si="0"/>
        <v>5012806</v>
      </c>
    </row>
    <row r="7" spans="1:17" ht="33.75" x14ac:dyDescent="0.2">
      <c r="A7" s="55" t="s">
        <v>9</v>
      </c>
      <c r="B7" s="29" t="s">
        <v>7</v>
      </c>
      <c r="C7" s="29" t="s">
        <v>10</v>
      </c>
      <c r="D7" s="29"/>
      <c r="E7" s="29"/>
      <c r="F7" s="93">
        <f t="shared" ref="F7:H8" si="1">F8</f>
        <v>634256</v>
      </c>
      <c r="G7" s="93">
        <f t="shared" si="1"/>
        <v>634256</v>
      </c>
      <c r="H7" s="93">
        <f t="shared" si="1"/>
        <v>634256</v>
      </c>
    </row>
    <row r="8" spans="1:17" x14ac:dyDescent="0.2">
      <c r="A8" s="46" t="s">
        <v>72</v>
      </c>
      <c r="B8" s="31" t="s">
        <v>7</v>
      </c>
      <c r="C8" s="31" t="s">
        <v>10</v>
      </c>
      <c r="D8" s="31" t="s">
        <v>83</v>
      </c>
      <c r="E8" s="31"/>
      <c r="F8" s="94">
        <f t="shared" si="1"/>
        <v>634256</v>
      </c>
      <c r="G8" s="94">
        <f t="shared" si="1"/>
        <v>634256</v>
      </c>
      <c r="H8" s="94">
        <f t="shared" si="1"/>
        <v>634256</v>
      </c>
    </row>
    <row r="9" spans="1:17" x14ac:dyDescent="0.2">
      <c r="A9" s="40" t="s">
        <v>11</v>
      </c>
      <c r="B9" s="31" t="s">
        <v>7</v>
      </c>
      <c r="C9" s="31" t="s">
        <v>10</v>
      </c>
      <c r="D9" s="31" t="s">
        <v>82</v>
      </c>
      <c r="E9" s="31"/>
      <c r="F9" s="94">
        <f>F10+F11</f>
        <v>634256</v>
      </c>
      <c r="G9" s="94">
        <f>G10+G11</f>
        <v>634256</v>
      </c>
      <c r="H9" s="94">
        <f>H10+H11</f>
        <v>634256</v>
      </c>
    </row>
    <row r="10" spans="1:17" ht="33.75" x14ac:dyDescent="0.2">
      <c r="A10" s="40" t="s">
        <v>40</v>
      </c>
      <c r="B10" s="31" t="s">
        <v>7</v>
      </c>
      <c r="C10" s="31" t="s">
        <v>10</v>
      </c>
      <c r="D10" s="31" t="s">
        <v>82</v>
      </c>
      <c r="E10" s="31" t="s">
        <v>39</v>
      </c>
      <c r="F10" s="94">
        <v>487140</v>
      </c>
      <c r="G10" s="94">
        <v>487140</v>
      </c>
      <c r="H10" s="94">
        <v>487140</v>
      </c>
    </row>
    <row r="11" spans="1:17" ht="22.5" customHeight="1" x14ac:dyDescent="0.2">
      <c r="A11" s="40" t="s">
        <v>153</v>
      </c>
      <c r="B11" s="31" t="s">
        <v>7</v>
      </c>
      <c r="C11" s="31" t="s">
        <v>10</v>
      </c>
      <c r="D11" s="31" t="s">
        <v>82</v>
      </c>
      <c r="E11" s="31" t="s">
        <v>152</v>
      </c>
      <c r="F11" s="94">
        <v>147116</v>
      </c>
      <c r="G11" s="94">
        <v>147116</v>
      </c>
      <c r="H11" s="94">
        <v>147116</v>
      </c>
    </row>
    <row r="12" spans="1:17" x14ac:dyDescent="0.2">
      <c r="A12" s="36" t="s">
        <v>143</v>
      </c>
      <c r="B12" s="33" t="s">
        <v>7</v>
      </c>
      <c r="C12" s="33" t="s">
        <v>14</v>
      </c>
      <c r="D12" s="31"/>
      <c r="E12" s="33"/>
      <c r="F12" s="95">
        <f>F13+F21</f>
        <v>4628000</v>
      </c>
      <c r="G12" s="95">
        <f>G13+G21</f>
        <v>4631765</v>
      </c>
      <c r="H12" s="95">
        <f>H13+H21</f>
        <v>4353540</v>
      </c>
    </row>
    <row r="13" spans="1:17" ht="19.5" customHeight="1" x14ac:dyDescent="0.2">
      <c r="A13" s="46" t="s">
        <v>75</v>
      </c>
      <c r="B13" s="29" t="s">
        <v>13</v>
      </c>
      <c r="C13" s="29" t="s">
        <v>14</v>
      </c>
      <c r="D13" s="31" t="s">
        <v>84</v>
      </c>
      <c r="E13" s="29"/>
      <c r="F13" s="93">
        <f>F14+F15+F16+F17+F18+F19+F20</f>
        <v>4610000</v>
      </c>
      <c r="G13" s="93">
        <f>G14+G15+G16+G17+G18+G19+G20</f>
        <v>4541765</v>
      </c>
      <c r="H13" s="93">
        <f>H14+H15+H16+H17+H18+H19+H20</f>
        <v>4263540</v>
      </c>
    </row>
    <row r="14" spans="1:17" ht="33.75" x14ac:dyDescent="0.2">
      <c r="A14" s="40" t="s">
        <v>40</v>
      </c>
      <c r="B14" s="31" t="s">
        <v>7</v>
      </c>
      <c r="C14" s="31" t="s">
        <v>14</v>
      </c>
      <c r="D14" s="31" t="s">
        <v>84</v>
      </c>
      <c r="E14" s="31" t="s">
        <v>39</v>
      </c>
      <c r="F14" s="94">
        <v>2500000</v>
      </c>
      <c r="G14" s="94">
        <v>2500000</v>
      </c>
      <c r="H14" s="94">
        <v>2500000</v>
      </c>
    </row>
    <row r="15" spans="1:17" ht="22.5" customHeight="1" x14ac:dyDescent="0.2">
      <c r="A15" s="40" t="s">
        <v>153</v>
      </c>
      <c r="B15" s="31" t="s">
        <v>7</v>
      </c>
      <c r="C15" s="31" t="s">
        <v>14</v>
      </c>
      <c r="D15" s="31" t="s">
        <v>84</v>
      </c>
      <c r="E15" s="31" t="s">
        <v>152</v>
      </c>
      <c r="F15" s="94">
        <v>750000</v>
      </c>
      <c r="G15" s="94">
        <v>750000</v>
      </c>
      <c r="H15" s="94">
        <v>750000</v>
      </c>
    </row>
    <row r="16" spans="1:17" s="22" customFormat="1" ht="33.75" hidden="1" x14ac:dyDescent="0.2">
      <c r="A16" s="56" t="s">
        <v>41</v>
      </c>
      <c r="B16" s="34" t="s">
        <v>7</v>
      </c>
      <c r="C16" s="34" t="s">
        <v>14</v>
      </c>
      <c r="D16" s="34" t="s">
        <v>84</v>
      </c>
      <c r="E16" s="34" t="s">
        <v>51</v>
      </c>
      <c r="F16" s="96">
        <v>0</v>
      </c>
      <c r="G16" s="96">
        <v>0</v>
      </c>
      <c r="H16" s="96">
        <v>0</v>
      </c>
      <c r="I16" s="23"/>
      <c r="J16" s="23"/>
      <c r="K16" s="23"/>
      <c r="L16" s="23"/>
      <c r="M16" s="23"/>
      <c r="N16" s="23"/>
      <c r="O16" s="23"/>
      <c r="P16" s="23"/>
      <c r="Q16" s="23"/>
    </row>
    <row r="17" spans="1:17" s="22" customFormat="1" ht="18" customHeight="1" x14ac:dyDescent="0.2">
      <c r="A17" s="56" t="s">
        <v>151</v>
      </c>
      <c r="B17" s="34" t="s">
        <v>7</v>
      </c>
      <c r="C17" s="34" t="s">
        <v>14</v>
      </c>
      <c r="D17" s="34" t="s">
        <v>84</v>
      </c>
      <c r="E17" s="34" t="s">
        <v>58</v>
      </c>
      <c r="F17" s="96">
        <v>176000</v>
      </c>
      <c r="G17" s="96">
        <v>176000</v>
      </c>
      <c r="H17" s="96">
        <v>176000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spans="1:17" s="1" customFormat="1" ht="22.5" x14ac:dyDescent="0.2">
      <c r="A18" s="40" t="s">
        <v>43</v>
      </c>
      <c r="B18" s="33" t="s">
        <v>7</v>
      </c>
      <c r="C18" s="33" t="s">
        <v>14</v>
      </c>
      <c r="D18" s="31" t="s">
        <v>84</v>
      </c>
      <c r="E18" s="33" t="s">
        <v>42</v>
      </c>
      <c r="F18" s="94">
        <v>1184000</v>
      </c>
      <c r="G18" s="94">
        <f>1184000-267075+190000+8840</f>
        <v>1115765</v>
      </c>
      <c r="H18" s="94">
        <f>1184000-545300+190000+8840</f>
        <v>837540</v>
      </c>
      <c r="K18" s="1" t="s">
        <v>188</v>
      </c>
    </row>
    <row r="19" spans="1:17" s="1" customFormat="1" ht="22.5" hidden="1" x14ac:dyDescent="0.2">
      <c r="A19" s="57" t="s">
        <v>47</v>
      </c>
      <c r="B19" s="33" t="s">
        <v>7</v>
      </c>
      <c r="C19" s="33" t="s">
        <v>14</v>
      </c>
      <c r="D19" s="31" t="s">
        <v>84</v>
      </c>
      <c r="E19" s="33" t="s">
        <v>44</v>
      </c>
      <c r="F19" s="94">
        <v>0</v>
      </c>
      <c r="G19" s="94">
        <v>0</v>
      </c>
      <c r="H19" s="94">
        <v>0</v>
      </c>
    </row>
    <row r="20" spans="1:17" s="1" customFormat="1" hidden="1" x14ac:dyDescent="0.2">
      <c r="A20" s="58" t="s">
        <v>48</v>
      </c>
      <c r="B20" s="33" t="s">
        <v>7</v>
      </c>
      <c r="C20" s="33" t="s">
        <v>14</v>
      </c>
      <c r="D20" s="31" t="s">
        <v>84</v>
      </c>
      <c r="E20" s="33" t="s">
        <v>46</v>
      </c>
      <c r="F20" s="94">
        <v>0</v>
      </c>
      <c r="G20" s="94">
        <v>0</v>
      </c>
      <c r="H20" s="94">
        <v>0</v>
      </c>
    </row>
    <row r="21" spans="1:17" s="1" customFormat="1" ht="22.5" customHeight="1" x14ac:dyDescent="0.2">
      <c r="A21" s="44" t="s">
        <v>76</v>
      </c>
      <c r="B21" s="31" t="s">
        <v>7</v>
      </c>
      <c r="C21" s="31" t="s">
        <v>14</v>
      </c>
      <c r="D21" s="31" t="s">
        <v>85</v>
      </c>
      <c r="E21" s="33"/>
      <c r="F21" s="94">
        <f>F22+F23+F24</f>
        <v>18000</v>
      </c>
      <c r="G21" s="94">
        <f>G22+G23+G24</f>
        <v>90000</v>
      </c>
      <c r="H21" s="94">
        <f>H22+H23+H24</f>
        <v>90000</v>
      </c>
    </row>
    <row r="22" spans="1:17" s="1" customFormat="1" ht="22.5" x14ac:dyDescent="0.2">
      <c r="A22" s="57" t="s">
        <v>47</v>
      </c>
      <c r="B22" s="31" t="s">
        <v>7</v>
      </c>
      <c r="C22" s="31" t="s">
        <v>14</v>
      </c>
      <c r="D22" s="31" t="s">
        <v>71</v>
      </c>
      <c r="E22" s="31" t="s">
        <v>44</v>
      </c>
      <c r="F22" s="94">
        <v>3000</v>
      </c>
      <c r="G22" s="94">
        <v>50000</v>
      </c>
      <c r="H22" s="94">
        <v>50000</v>
      </c>
    </row>
    <row r="23" spans="1:17" s="1" customFormat="1" x14ac:dyDescent="0.2">
      <c r="A23" s="58" t="s">
        <v>48</v>
      </c>
      <c r="B23" s="31" t="s">
        <v>7</v>
      </c>
      <c r="C23" s="31" t="s">
        <v>14</v>
      </c>
      <c r="D23" s="31" t="s">
        <v>71</v>
      </c>
      <c r="E23" s="31" t="s">
        <v>46</v>
      </c>
      <c r="F23" s="94">
        <v>15000</v>
      </c>
      <c r="G23" s="94">
        <v>40000</v>
      </c>
      <c r="H23" s="94">
        <v>40000</v>
      </c>
    </row>
    <row r="24" spans="1:17" s="1" customFormat="1" hidden="1" x14ac:dyDescent="0.2">
      <c r="A24" s="58" t="s">
        <v>156</v>
      </c>
      <c r="B24" s="31" t="s">
        <v>7</v>
      </c>
      <c r="C24" s="31" t="s">
        <v>14</v>
      </c>
      <c r="D24" s="31" t="s">
        <v>71</v>
      </c>
      <c r="E24" s="31" t="s">
        <v>155</v>
      </c>
      <c r="F24" s="94">
        <v>0</v>
      </c>
      <c r="G24" s="94">
        <v>0</v>
      </c>
      <c r="H24" s="94">
        <v>0</v>
      </c>
    </row>
    <row r="25" spans="1:17" s="1" customFormat="1" x14ac:dyDescent="0.2">
      <c r="A25" s="59" t="s">
        <v>55</v>
      </c>
      <c r="B25" s="29" t="s">
        <v>7</v>
      </c>
      <c r="C25" s="29" t="s">
        <v>21</v>
      </c>
      <c r="D25" s="31"/>
      <c r="E25" s="29"/>
      <c r="F25" s="93">
        <f t="shared" ref="F25:H27" si="2">F26</f>
        <v>200000</v>
      </c>
      <c r="G25" s="93">
        <f t="shared" si="2"/>
        <v>0</v>
      </c>
      <c r="H25" s="93">
        <f t="shared" si="2"/>
        <v>0</v>
      </c>
    </row>
    <row r="26" spans="1:17" s="1" customFormat="1" x14ac:dyDescent="0.2">
      <c r="A26" s="41" t="s">
        <v>72</v>
      </c>
      <c r="B26" s="29" t="s">
        <v>7</v>
      </c>
      <c r="C26" s="29" t="s">
        <v>21</v>
      </c>
      <c r="D26" s="31" t="s">
        <v>83</v>
      </c>
      <c r="E26" s="29"/>
      <c r="F26" s="97">
        <f t="shared" si="2"/>
        <v>200000</v>
      </c>
      <c r="G26" s="97">
        <f t="shared" si="2"/>
        <v>0</v>
      </c>
      <c r="H26" s="97">
        <f t="shared" si="2"/>
        <v>0</v>
      </c>
    </row>
    <row r="27" spans="1:17" s="1" customFormat="1" ht="18.75" customHeight="1" x14ac:dyDescent="0.2">
      <c r="A27" s="57" t="s">
        <v>165</v>
      </c>
      <c r="B27" s="31" t="s">
        <v>7</v>
      </c>
      <c r="C27" s="31" t="s">
        <v>21</v>
      </c>
      <c r="D27" s="31" t="s">
        <v>167</v>
      </c>
      <c r="E27" s="31"/>
      <c r="F27" s="94">
        <f t="shared" si="2"/>
        <v>200000</v>
      </c>
      <c r="G27" s="94">
        <f t="shared" si="2"/>
        <v>0</v>
      </c>
      <c r="H27" s="94">
        <f t="shared" si="2"/>
        <v>0</v>
      </c>
    </row>
    <row r="28" spans="1:17" s="1" customFormat="1" x14ac:dyDescent="0.2">
      <c r="A28" s="40" t="s">
        <v>166</v>
      </c>
      <c r="B28" s="31" t="s">
        <v>7</v>
      </c>
      <c r="C28" s="31" t="s">
        <v>21</v>
      </c>
      <c r="D28" s="31" t="s">
        <v>167</v>
      </c>
      <c r="E28" s="31" t="s">
        <v>168</v>
      </c>
      <c r="F28" s="94">
        <v>200000</v>
      </c>
      <c r="G28" s="94"/>
      <c r="H28" s="94"/>
    </row>
    <row r="29" spans="1:17" hidden="1" x14ac:dyDescent="0.2">
      <c r="A29" s="60" t="s">
        <v>97</v>
      </c>
      <c r="B29" s="29" t="s">
        <v>7</v>
      </c>
      <c r="C29" s="29" t="s">
        <v>26</v>
      </c>
      <c r="D29" s="31"/>
      <c r="E29" s="29"/>
      <c r="F29" s="93">
        <f t="shared" ref="F29:H31" si="3">F30</f>
        <v>0</v>
      </c>
      <c r="G29" s="93">
        <f t="shared" si="3"/>
        <v>0</v>
      </c>
      <c r="H29" s="93">
        <f t="shared" si="3"/>
        <v>0</v>
      </c>
    </row>
    <row r="30" spans="1:17" hidden="1" x14ac:dyDescent="0.2">
      <c r="A30" s="41" t="s">
        <v>72</v>
      </c>
      <c r="B30" s="31" t="s">
        <v>7</v>
      </c>
      <c r="C30" s="31" t="s">
        <v>26</v>
      </c>
      <c r="D30" s="31" t="s">
        <v>83</v>
      </c>
      <c r="E30" s="29"/>
      <c r="F30" s="97">
        <f t="shared" si="3"/>
        <v>0</v>
      </c>
      <c r="G30" s="97">
        <f t="shared" si="3"/>
        <v>0</v>
      </c>
      <c r="H30" s="97">
        <f t="shared" si="3"/>
        <v>0</v>
      </c>
    </row>
    <row r="31" spans="1:17" ht="22.5" hidden="1" x14ac:dyDescent="0.2">
      <c r="A31" s="40" t="s">
        <v>36</v>
      </c>
      <c r="B31" s="31" t="s">
        <v>7</v>
      </c>
      <c r="C31" s="31" t="s">
        <v>26</v>
      </c>
      <c r="D31" s="31" t="s">
        <v>93</v>
      </c>
      <c r="E31" s="31"/>
      <c r="F31" s="94">
        <f t="shared" si="3"/>
        <v>0</v>
      </c>
      <c r="G31" s="94">
        <f t="shared" si="3"/>
        <v>0</v>
      </c>
      <c r="H31" s="94">
        <f t="shared" si="3"/>
        <v>0</v>
      </c>
    </row>
    <row r="32" spans="1:17" hidden="1" x14ac:dyDescent="0.2">
      <c r="A32" s="36" t="s">
        <v>96</v>
      </c>
      <c r="B32" s="31" t="s">
        <v>7</v>
      </c>
      <c r="C32" s="31" t="s">
        <v>26</v>
      </c>
      <c r="D32" s="31" t="s">
        <v>93</v>
      </c>
      <c r="E32" s="31" t="s">
        <v>95</v>
      </c>
      <c r="F32" s="94"/>
      <c r="G32" s="94"/>
      <c r="H32" s="94"/>
    </row>
    <row r="33" spans="1:8" x14ac:dyDescent="0.2">
      <c r="A33" s="60" t="s">
        <v>16</v>
      </c>
      <c r="B33" s="29" t="s">
        <v>7</v>
      </c>
      <c r="C33" s="29" t="s">
        <v>30</v>
      </c>
      <c r="D33" s="31"/>
      <c r="E33" s="29"/>
      <c r="F33" s="98">
        <f>F34+F40</f>
        <v>24947</v>
      </c>
      <c r="G33" s="98">
        <f>G34+G40</f>
        <v>25010</v>
      </c>
      <c r="H33" s="98">
        <f>H34+H40</f>
        <v>25010</v>
      </c>
    </row>
    <row r="34" spans="1:8" ht="15.75" customHeight="1" x14ac:dyDescent="0.2">
      <c r="A34" s="38" t="s">
        <v>77</v>
      </c>
      <c r="B34" s="29" t="s">
        <v>7</v>
      </c>
      <c r="C34" s="29" t="s">
        <v>30</v>
      </c>
      <c r="D34" s="31" t="s">
        <v>90</v>
      </c>
      <c r="E34" s="29"/>
      <c r="F34" s="99">
        <f>F35+F37</f>
        <v>24947</v>
      </c>
      <c r="G34" s="99">
        <f>G35+G37</f>
        <v>25010</v>
      </c>
      <c r="H34" s="99">
        <f>H35+H37</f>
        <v>25010</v>
      </c>
    </row>
    <row r="35" spans="1:8" ht="33.75" customHeight="1" x14ac:dyDescent="0.2">
      <c r="A35" s="56" t="s">
        <v>86</v>
      </c>
      <c r="B35" s="61" t="s">
        <v>7</v>
      </c>
      <c r="C35" s="61" t="s">
        <v>30</v>
      </c>
      <c r="D35" s="34" t="s">
        <v>91</v>
      </c>
      <c r="E35" s="29"/>
      <c r="F35" s="99">
        <f>F36</f>
        <v>23679</v>
      </c>
      <c r="G35" s="99">
        <v>23679</v>
      </c>
      <c r="H35" s="99">
        <v>23679</v>
      </c>
    </row>
    <row r="36" spans="1:8" ht="18" customHeight="1" x14ac:dyDescent="0.2">
      <c r="A36" s="56" t="s">
        <v>81</v>
      </c>
      <c r="B36" s="61" t="s">
        <v>7</v>
      </c>
      <c r="C36" s="61" t="s">
        <v>30</v>
      </c>
      <c r="D36" s="34" t="s">
        <v>91</v>
      </c>
      <c r="E36" s="29" t="s">
        <v>59</v>
      </c>
      <c r="F36" s="100">
        <v>23679</v>
      </c>
      <c r="G36" s="100">
        <v>23679</v>
      </c>
      <c r="H36" s="100">
        <v>23679</v>
      </c>
    </row>
    <row r="37" spans="1:8" ht="25.5" customHeight="1" x14ac:dyDescent="0.2">
      <c r="A37" s="56" t="s">
        <v>64</v>
      </c>
      <c r="B37" s="34" t="s">
        <v>7</v>
      </c>
      <c r="C37" s="34" t="s">
        <v>30</v>
      </c>
      <c r="D37" s="34" t="s">
        <v>149</v>
      </c>
      <c r="E37" s="34"/>
      <c r="F37" s="96">
        <f>F38+F39</f>
        <v>1268</v>
      </c>
      <c r="G37" s="96">
        <f>G38+G39</f>
        <v>1331</v>
      </c>
      <c r="H37" s="96">
        <f>H38+H39</f>
        <v>1331</v>
      </c>
    </row>
    <row r="38" spans="1:8" ht="24" hidden="1" customHeight="1" x14ac:dyDescent="0.2">
      <c r="A38" s="56" t="s">
        <v>50</v>
      </c>
      <c r="B38" s="34" t="s">
        <v>7</v>
      </c>
      <c r="C38" s="34" t="s">
        <v>30</v>
      </c>
      <c r="D38" s="34" t="s">
        <v>149</v>
      </c>
      <c r="E38" s="34" t="s">
        <v>49</v>
      </c>
      <c r="F38" s="96"/>
      <c r="G38" s="96"/>
      <c r="H38" s="96"/>
    </row>
    <row r="39" spans="1:8" ht="22.5" x14ac:dyDescent="0.2">
      <c r="A39" s="56" t="s">
        <v>43</v>
      </c>
      <c r="B39" s="34" t="s">
        <v>7</v>
      </c>
      <c r="C39" s="34" t="s">
        <v>30</v>
      </c>
      <c r="D39" s="34" t="s">
        <v>149</v>
      </c>
      <c r="E39" s="34" t="s">
        <v>42</v>
      </c>
      <c r="F39" s="96">
        <v>1268</v>
      </c>
      <c r="G39" s="96">
        <v>1331</v>
      </c>
      <c r="H39" s="96">
        <v>1331</v>
      </c>
    </row>
    <row r="40" spans="1:8" ht="15" hidden="1" customHeight="1" x14ac:dyDescent="0.2">
      <c r="A40" s="38" t="s">
        <v>72</v>
      </c>
      <c r="B40" s="61" t="s">
        <v>7</v>
      </c>
      <c r="C40" s="61" t="s">
        <v>30</v>
      </c>
      <c r="D40" s="34" t="s">
        <v>83</v>
      </c>
      <c r="E40" s="29"/>
      <c r="F40" s="99">
        <f>F41+F43</f>
        <v>0</v>
      </c>
      <c r="G40" s="99">
        <f>G41+G43</f>
        <v>0</v>
      </c>
      <c r="H40" s="99">
        <f>H41+H43</f>
        <v>0</v>
      </c>
    </row>
    <row r="41" spans="1:8" ht="14.25" hidden="1" customHeight="1" x14ac:dyDescent="0.2">
      <c r="A41" s="56" t="s">
        <v>73</v>
      </c>
      <c r="B41" s="61" t="s">
        <v>7</v>
      </c>
      <c r="C41" s="61" t="s">
        <v>30</v>
      </c>
      <c r="D41" s="34" t="s">
        <v>84</v>
      </c>
      <c r="E41" s="29"/>
      <c r="F41" s="99">
        <f>F42</f>
        <v>0</v>
      </c>
      <c r="G41" s="99">
        <f>G42</f>
        <v>0</v>
      </c>
      <c r="H41" s="99">
        <f>H42</f>
        <v>0</v>
      </c>
    </row>
    <row r="42" spans="1:8" ht="23.25" hidden="1" customHeight="1" x14ac:dyDescent="0.2">
      <c r="A42" s="56" t="s">
        <v>43</v>
      </c>
      <c r="B42" s="61" t="s">
        <v>7</v>
      </c>
      <c r="C42" s="61" t="s">
        <v>30</v>
      </c>
      <c r="D42" s="34" t="s">
        <v>84</v>
      </c>
      <c r="E42" s="29" t="s">
        <v>42</v>
      </c>
      <c r="F42" s="100">
        <v>0</v>
      </c>
      <c r="G42" s="100">
        <v>0</v>
      </c>
      <c r="H42" s="100">
        <v>0</v>
      </c>
    </row>
    <row r="43" spans="1:8" ht="21" hidden="1" customHeight="1" x14ac:dyDescent="0.2">
      <c r="A43" s="62" t="s">
        <v>126</v>
      </c>
      <c r="B43" s="61" t="s">
        <v>7</v>
      </c>
      <c r="C43" s="61" t="s">
        <v>30</v>
      </c>
      <c r="D43" s="34" t="s">
        <v>127</v>
      </c>
      <c r="E43" s="29"/>
      <c r="F43" s="99">
        <f>F44</f>
        <v>0</v>
      </c>
      <c r="G43" s="99">
        <f>G44</f>
        <v>0</v>
      </c>
      <c r="H43" s="99">
        <f>H44</f>
        <v>0</v>
      </c>
    </row>
    <row r="44" spans="1:8" ht="15" hidden="1" customHeight="1" x14ac:dyDescent="0.2">
      <c r="A44" s="56" t="s">
        <v>125</v>
      </c>
      <c r="B44" s="61" t="s">
        <v>7</v>
      </c>
      <c r="C44" s="61" t="s">
        <v>30</v>
      </c>
      <c r="D44" s="34" t="s">
        <v>127</v>
      </c>
      <c r="E44" s="29" t="s">
        <v>128</v>
      </c>
      <c r="F44" s="100"/>
      <c r="G44" s="100"/>
      <c r="H44" s="100"/>
    </row>
    <row r="45" spans="1:8" ht="14.25" customHeight="1" x14ac:dyDescent="0.2">
      <c r="A45" s="38" t="s">
        <v>31</v>
      </c>
      <c r="B45" s="63" t="s">
        <v>10</v>
      </c>
      <c r="C45" s="63" t="s">
        <v>8</v>
      </c>
      <c r="D45" s="34"/>
      <c r="E45" s="28"/>
      <c r="F45" s="92">
        <f>F46</f>
        <v>229900</v>
      </c>
      <c r="G45" s="92">
        <f>G46</f>
        <v>229900</v>
      </c>
      <c r="H45" s="92">
        <f>H46</f>
        <v>230900</v>
      </c>
    </row>
    <row r="46" spans="1:8" ht="12.75" customHeight="1" x14ac:dyDescent="0.2">
      <c r="A46" s="64" t="s">
        <v>32</v>
      </c>
      <c r="B46" s="61" t="s">
        <v>10</v>
      </c>
      <c r="C46" s="61" t="s">
        <v>12</v>
      </c>
      <c r="D46" s="34"/>
      <c r="E46" s="29"/>
      <c r="F46" s="93">
        <f>F48</f>
        <v>229900</v>
      </c>
      <c r="G46" s="93">
        <f>G48</f>
        <v>229900</v>
      </c>
      <c r="H46" s="93">
        <f>H48</f>
        <v>230900</v>
      </c>
    </row>
    <row r="47" spans="1:8" ht="45.75" customHeight="1" x14ac:dyDescent="0.2">
      <c r="A47" s="65" t="s">
        <v>78</v>
      </c>
      <c r="B47" s="34" t="s">
        <v>10</v>
      </c>
      <c r="C47" s="34" t="s">
        <v>12</v>
      </c>
      <c r="D47" s="34" t="s">
        <v>92</v>
      </c>
      <c r="E47" s="31"/>
      <c r="F47" s="97">
        <v>229900</v>
      </c>
      <c r="G47" s="97">
        <f>G48</f>
        <v>229900</v>
      </c>
      <c r="H47" s="97">
        <f>H48</f>
        <v>230900</v>
      </c>
    </row>
    <row r="48" spans="1:8" ht="22.5" x14ac:dyDescent="0.2">
      <c r="A48" s="56" t="s">
        <v>28</v>
      </c>
      <c r="B48" s="34" t="s">
        <v>10</v>
      </c>
      <c r="C48" s="34" t="s">
        <v>12</v>
      </c>
      <c r="D48" s="34" t="s">
        <v>87</v>
      </c>
      <c r="E48" s="31"/>
      <c r="F48" s="94">
        <v>229900</v>
      </c>
      <c r="G48" s="94">
        <f>G49+G51+G50</f>
        <v>229900</v>
      </c>
      <c r="H48" s="94">
        <f>H49+H51+H50</f>
        <v>230900</v>
      </c>
    </row>
    <row r="49" spans="1:9" ht="33.75" x14ac:dyDescent="0.2">
      <c r="A49" s="56" t="s">
        <v>40</v>
      </c>
      <c r="B49" s="34" t="s">
        <v>10</v>
      </c>
      <c r="C49" s="34" t="s">
        <v>12</v>
      </c>
      <c r="D49" s="34" t="s">
        <v>87</v>
      </c>
      <c r="E49" s="31" t="s">
        <v>39</v>
      </c>
      <c r="F49" s="94">
        <v>172425</v>
      </c>
      <c r="G49" s="94">
        <v>172425</v>
      </c>
      <c r="H49" s="94">
        <v>173175</v>
      </c>
    </row>
    <row r="50" spans="1:9" ht="22.5" customHeight="1" x14ac:dyDescent="0.2">
      <c r="A50" s="40" t="s">
        <v>153</v>
      </c>
      <c r="B50" s="34" t="s">
        <v>10</v>
      </c>
      <c r="C50" s="34" t="s">
        <v>12</v>
      </c>
      <c r="D50" s="34" t="s">
        <v>87</v>
      </c>
      <c r="E50" s="31" t="s">
        <v>152</v>
      </c>
      <c r="F50" s="94">
        <v>57475</v>
      </c>
      <c r="G50" s="94">
        <v>57475</v>
      </c>
      <c r="H50" s="94">
        <v>57725</v>
      </c>
    </row>
    <row r="51" spans="1:9" ht="15.75" hidden="1" customHeight="1" x14ac:dyDescent="0.2">
      <c r="A51" s="56" t="s">
        <v>43</v>
      </c>
      <c r="B51" s="34" t="s">
        <v>10</v>
      </c>
      <c r="C51" s="34" t="s">
        <v>12</v>
      </c>
      <c r="D51" s="34" t="s">
        <v>87</v>
      </c>
      <c r="E51" s="31" t="s">
        <v>42</v>
      </c>
      <c r="F51" s="94">
        <v>0</v>
      </c>
      <c r="G51" s="94">
        <v>0</v>
      </c>
      <c r="H51" s="94">
        <v>0</v>
      </c>
    </row>
    <row r="52" spans="1:9" ht="19.5" customHeight="1" x14ac:dyDescent="0.2">
      <c r="A52" s="38" t="s">
        <v>99</v>
      </c>
      <c r="B52" s="63" t="s">
        <v>12</v>
      </c>
      <c r="C52" s="63" t="s">
        <v>8</v>
      </c>
      <c r="D52" s="63"/>
      <c r="E52" s="28"/>
      <c r="F52" s="118">
        <f>F53+F56</f>
        <v>1094420</v>
      </c>
      <c r="G52" s="118">
        <f>G53+G56</f>
        <v>1190000</v>
      </c>
      <c r="H52" s="118">
        <f>H53+H56</f>
        <v>1190000</v>
      </c>
    </row>
    <row r="53" spans="1:9" ht="33.75" x14ac:dyDescent="0.2">
      <c r="A53" s="64" t="s">
        <v>100</v>
      </c>
      <c r="B53" s="61" t="s">
        <v>12</v>
      </c>
      <c r="C53" s="61" t="s">
        <v>23</v>
      </c>
      <c r="D53" s="34"/>
      <c r="E53" s="29"/>
      <c r="F53" s="102">
        <f>F54</f>
        <v>44420</v>
      </c>
      <c r="G53" s="102">
        <f>G54</f>
        <v>40000</v>
      </c>
      <c r="H53" s="102">
        <f>H54</f>
        <v>40000</v>
      </c>
    </row>
    <row r="54" spans="1:9" ht="29.25" customHeight="1" x14ac:dyDescent="0.2">
      <c r="A54" s="56" t="s">
        <v>70</v>
      </c>
      <c r="B54" s="34" t="s">
        <v>12</v>
      </c>
      <c r="C54" s="34" t="s">
        <v>23</v>
      </c>
      <c r="D54" s="34" t="s">
        <v>150</v>
      </c>
      <c r="E54" s="34"/>
      <c r="F54" s="96">
        <v>44420</v>
      </c>
      <c r="G54" s="96">
        <v>40000</v>
      </c>
      <c r="H54" s="96">
        <v>40000</v>
      </c>
    </row>
    <row r="55" spans="1:9" ht="24" customHeight="1" x14ac:dyDescent="0.2">
      <c r="A55" s="56" t="s">
        <v>43</v>
      </c>
      <c r="B55" s="34" t="s">
        <v>12</v>
      </c>
      <c r="C55" s="34" t="s">
        <v>23</v>
      </c>
      <c r="D55" s="34" t="s">
        <v>150</v>
      </c>
      <c r="E55" s="34" t="s">
        <v>42</v>
      </c>
      <c r="F55" s="96">
        <v>44420</v>
      </c>
      <c r="G55" s="96">
        <v>40000</v>
      </c>
      <c r="H55" s="96">
        <v>40000</v>
      </c>
    </row>
    <row r="56" spans="1:9" x14ac:dyDescent="0.2">
      <c r="A56" s="66" t="s">
        <v>54</v>
      </c>
      <c r="B56" s="61" t="s">
        <v>12</v>
      </c>
      <c r="C56" s="61" t="s">
        <v>25</v>
      </c>
      <c r="D56" s="34"/>
      <c r="E56" s="29"/>
      <c r="F56" s="93">
        <f>F57</f>
        <v>1050000</v>
      </c>
      <c r="G56" s="93">
        <f>G57</f>
        <v>1150000</v>
      </c>
      <c r="H56" s="93">
        <f>H57</f>
        <v>1150000</v>
      </c>
    </row>
    <row r="57" spans="1:9" ht="21" x14ac:dyDescent="0.2">
      <c r="A57" s="67" t="s">
        <v>79</v>
      </c>
      <c r="B57" s="34" t="s">
        <v>12</v>
      </c>
      <c r="C57" s="34" t="s">
        <v>25</v>
      </c>
      <c r="D57" s="34" t="s">
        <v>89</v>
      </c>
      <c r="E57" s="31"/>
      <c r="F57" s="94">
        <f>F58+F61</f>
        <v>1050000</v>
      </c>
      <c r="G57" s="94">
        <f>G58+G61</f>
        <v>1150000</v>
      </c>
      <c r="H57" s="94">
        <f>H58+H61</f>
        <v>1150000</v>
      </c>
    </row>
    <row r="58" spans="1:9" ht="22.5" hidden="1" x14ac:dyDescent="0.2">
      <c r="A58" s="65" t="s">
        <v>101</v>
      </c>
      <c r="B58" s="34" t="s">
        <v>12</v>
      </c>
      <c r="C58" s="34" t="s">
        <v>25</v>
      </c>
      <c r="D58" s="34" t="s">
        <v>94</v>
      </c>
      <c r="E58" s="31"/>
      <c r="F58" s="94">
        <f>F59</f>
        <v>0</v>
      </c>
      <c r="G58" s="94">
        <f>G59</f>
        <v>0</v>
      </c>
      <c r="H58" s="94">
        <f>H59</f>
        <v>0</v>
      </c>
    </row>
    <row r="59" spans="1:9" ht="22.5" hidden="1" x14ac:dyDescent="0.2">
      <c r="A59" s="56" t="s">
        <v>43</v>
      </c>
      <c r="B59" s="34" t="s">
        <v>12</v>
      </c>
      <c r="C59" s="34" t="s">
        <v>25</v>
      </c>
      <c r="D59" s="34" t="s">
        <v>94</v>
      </c>
      <c r="E59" s="31" t="s">
        <v>42</v>
      </c>
      <c r="F59" s="103"/>
      <c r="G59" s="103"/>
      <c r="H59" s="103"/>
    </row>
    <row r="60" spans="1:9" ht="19.5" hidden="1" customHeight="1" x14ac:dyDescent="0.2">
      <c r="A60" s="67"/>
      <c r="B60" s="34"/>
      <c r="C60" s="34"/>
      <c r="D60" s="34"/>
      <c r="E60" s="31"/>
      <c r="F60" s="94"/>
      <c r="G60" s="94"/>
      <c r="H60" s="94"/>
    </row>
    <row r="61" spans="1:9" ht="27" customHeight="1" x14ac:dyDescent="0.2">
      <c r="A61" s="65" t="s">
        <v>98</v>
      </c>
      <c r="B61" s="34" t="s">
        <v>12</v>
      </c>
      <c r="C61" s="34" t="s">
        <v>25</v>
      </c>
      <c r="D61" s="34" t="s">
        <v>88</v>
      </c>
      <c r="E61" s="31"/>
      <c r="F61" s="94">
        <f>F62</f>
        <v>1050000</v>
      </c>
      <c r="G61" s="94">
        <f>G62</f>
        <v>1150000</v>
      </c>
      <c r="H61" s="94">
        <f>H62</f>
        <v>1150000</v>
      </c>
    </row>
    <row r="62" spans="1:9" ht="22.5" x14ac:dyDescent="0.2">
      <c r="A62" s="56" t="s">
        <v>43</v>
      </c>
      <c r="B62" s="34" t="s">
        <v>12</v>
      </c>
      <c r="C62" s="34" t="s">
        <v>25</v>
      </c>
      <c r="D62" s="34" t="s">
        <v>88</v>
      </c>
      <c r="E62" s="31" t="s">
        <v>42</v>
      </c>
      <c r="F62" s="94">
        <v>1050000</v>
      </c>
      <c r="G62" s="94">
        <v>1150000</v>
      </c>
      <c r="H62" s="94">
        <v>1150000</v>
      </c>
      <c r="I62" s="17"/>
    </row>
    <row r="63" spans="1:9" ht="18" customHeight="1" x14ac:dyDescent="0.2">
      <c r="A63" s="38" t="s">
        <v>17</v>
      </c>
      <c r="B63" s="63" t="s">
        <v>14</v>
      </c>
      <c r="C63" s="63" t="s">
        <v>8</v>
      </c>
      <c r="D63" s="34"/>
      <c r="E63" s="28"/>
      <c r="F63" s="92">
        <f>F64+F73</f>
        <v>864500</v>
      </c>
      <c r="G63" s="92">
        <f>G64+G73</f>
        <v>1100600</v>
      </c>
      <c r="H63" s="92">
        <f>H64+H73</f>
        <v>1146255</v>
      </c>
      <c r="I63" s="17"/>
    </row>
    <row r="64" spans="1:9" s="1" customFormat="1" ht="17.25" customHeight="1" x14ac:dyDescent="0.2">
      <c r="A64" s="66" t="s">
        <v>37</v>
      </c>
      <c r="B64" s="61" t="s">
        <v>14</v>
      </c>
      <c r="C64" s="61" t="s">
        <v>23</v>
      </c>
      <c r="D64" s="34"/>
      <c r="E64" s="47"/>
      <c r="F64" s="93">
        <f>F69+F65</f>
        <v>864500</v>
      </c>
      <c r="G64" s="93">
        <f>G69+G65</f>
        <v>1020600</v>
      </c>
      <c r="H64" s="93">
        <f>H69+H65</f>
        <v>1066255</v>
      </c>
    </row>
    <row r="65" spans="1:9" ht="18" customHeight="1" x14ac:dyDescent="0.2">
      <c r="A65" s="38" t="s">
        <v>77</v>
      </c>
      <c r="B65" s="34" t="s">
        <v>14</v>
      </c>
      <c r="C65" s="34" t="s">
        <v>23</v>
      </c>
      <c r="D65" s="34" t="s">
        <v>90</v>
      </c>
      <c r="E65" s="28"/>
      <c r="F65" s="101">
        <f>F66</f>
        <v>864500</v>
      </c>
      <c r="G65" s="101">
        <f>G66</f>
        <v>916600</v>
      </c>
      <c r="H65" s="101">
        <f>H66</f>
        <v>962255</v>
      </c>
      <c r="I65" s="17"/>
    </row>
    <row r="66" spans="1:9" s="1" customFormat="1" ht="40.5" customHeight="1" x14ac:dyDescent="0.2">
      <c r="A66" s="56" t="s">
        <v>65</v>
      </c>
      <c r="B66" s="34" t="s">
        <v>14</v>
      </c>
      <c r="C66" s="34" t="s">
        <v>23</v>
      </c>
      <c r="D66" s="34" t="s">
        <v>103</v>
      </c>
      <c r="E66" s="33"/>
      <c r="F66" s="94">
        <f>F67+F68</f>
        <v>864500</v>
      </c>
      <c r="G66" s="94">
        <f>G67+G68</f>
        <v>916600</v>
      </c>
      <c r="H66" s="94">
        <f>H67+H68</f>
        <v>962255</v>
      </c>
    </row>
    <row r="67" spans="1:9" s="1" customFormat="1" ht="26.25" hidden="1" customHeight="1" x14ac:dyDescent="0.2">
      <c r="A67" s="56" t="s">
        <v>50</v>
      </c>
      <c r="B67" s="34" t="s">
        <v>14</v>
      </c>
      <c r="C67" s="34" t="s">
        <v>23</v>
      </c>
      <c r="D67" s="34" t="s">
        <v>103</v>
      </c>
      <c r="E67" s="33" t="s">
        <v>49</v>
      </c>
      <c r="F67" s="94"/>
      <c r="G67" s="94"/>
      <c r="H67" s="94"/>
    </row>
    <row r="68" spans="1:9" s="1" customFormat="1" ht="21.75" customHeight="1" x14ac:dyDescent="0.2">
      <c r="A68" s="56" t="s">
        <v>43</v>
      </c>
      <c r="B68" s="34" t="s">
        <v>14</v>
      </c>
      <c r="C68" s="34" t="s">
        <v>23</v>
      </c>
      <c r="D68" s="34" t="s">
        <v>103</v>
      </c>
      <c r="E68" s="33" t="s">
        <v>42</v>
      </c>
      <c r="F68" s="94">
        <v>864500</v>
      </c>
      <c r="G68" s="94">
        <v>916600</v>
      </c>
      <c r="H68" s="94">
        <v>962255</v>
      </c>
    </row>
    <row r="69" spans="1:9" s="1" customFormat="1" ht="18" customHeight="1" x14ac:dyDescent="0.2">
      <c r="A69" s="68" t="s">
        <v>79</v>
      </c>
      <c r="B69" s="34" t="s">
        <v>14</v>
      </c>
      <c r="C69" s="34" t="s">
        <v>23</v>
      </c>
      <c r="D69" s="34" t="s">
        <v>89</v>
      </c>
      <c r="E69" s="33"/>
      <c r="F69" s="94">
        <f>F70</f>
        <v>0</v>
      </c>
      <c r="G69" s="94">
        <f>G70</f>
        <v>104000</v>
      </c>
      <c r="H69" s="94">
        <f>H70</f>
        <v>104000</v>
      </c>
    </row>
    <row r="70" spans="1:9" s="1" customFormat="1" ht="32.25" customHeight="1" x14ac:dyDescent="0.2">
      <c r="A70" s="56" t="s">
        <v>102</v>
      </c>
      <c r="B70" s="34" t="s">
        <v>14</v>
      </c>
      <c r="C70" s="34" t="s">
        <v>23</v>
      </c>
      <c r="D70" s="34" t="s">
        <v>142</v>
      </c>
      <c r="E70" s="33"/>
      <c r="F70" s="94">
        <f>F72+F71</f>
        <v>0</v>
      </c>
      <c r="G70" s="94">
        <f>G72+G71</f>
        <v>104000</v>
      </c>
      <c r="H70" s="94">
        <f>H72+H71</f>
        <v>104000</v>
      </c>
    </row>
    <row r="71" spans="1:9" s="1" customFormat="1" ht="22.5" hidden="1" x14ac:dyDescent="0.2">
      <c r="A71" s="56" t="s">
        <v>50</v>
      </c>
      <c r="B71" s="34" t="s">
        <v>14</v>
      </c>
      <c r="C71" s="34" t="s">
        <v>23</v>
      </c>
      <c r="D71" s="34" t="s">
        <v>142</v>
      </c>
      <c r="E71" s="33" t="s">
        <v>49</v>
      </c>
      <c r="F71" s="94"/>
      <c r="G71" s="94"/>
      <c r="H71" s="94"/>
    </row>
    <row r="72" spans="1:9" s="1" customFormat="1" ht="22.5" x14ac:dyDescent="0.2">
      <c r="A72" s="56" t="s">
        <v>43</v>
      </c>
      <c r="B72" s="34" t="s">
        <v>34</v>
      </c>
      <c r="C72" s="34" t="s">
        <v>23</v>
      </c>
      <c r="D72" s="34" t="s">
        <v>142</v>
      </c>
      <c r="E72" s="33" t="s">
        <v>42</v>
      </c>
      <c r="F72" s="94">
        <v>0</v>
      </c>
      <c r="G72" s="94">
        <v>104000</v>
      </c>
      <c r="H72" s="94">
        <v>104000</v>
      </c>
    </row>
    <row r="73" spans="1:9" s="1" customFormat="1" x14ac:dyDescent="0.2">
      <c r="A73" s="56" t="s">
        <v>62</v>
      </c>
      <c r="B73" s="34" t="s">
        <v>14</v>
      </c>
      <c r="C73" s="34" t="s">
        <v>61</v>
      </c>
      <c r="D73" s="34"/>
      <c r="E73" s="33"/>
      <c r="F73" s="95">
        <f>F74</f>
        <v>0</v>
      </c>
      <c r="G73" s="95">
        <f>G74</f>
        <v>80000</v>
      </c>
      <c r="H73" s="95">
        <f>H74</f>
        <v>80000</v>
      </c>
    </row>
    <row r="74" spans="1:9" s="1" customFormat="1" x14ac:dyDescent="0.2">
      <c r="A74" s="67" t="s">
        <v>72</v>
      </c>
      <c r="B74" s="34" t="s">
        <v>14</v>
      </c>
      <c r="C74" s="34" t="s">
        <v>61</v>
      </c>
      <c r="D74" s="34" t="s">
        <v>83</v>
      </c>
      <c r="E74" s="33"/>
      <c r="F74" s="101">
        <f>F75+F78</f>
        <v>0</v>
      </c>
      <c r="G74" s="101">
        <f>G75+G78</f>
        <v>80000</v>
      </c>
      <c r="H74" s="101">
        <f>H75+H78</f>
        <v>80000</v>
      </c>
    </row>
    <row r="75" spans="1:9" s="1" customFormat="1" ht="15.75" customHeight="1" x14ac:dyDescent="0.2">
      <c r="A75" s="56" t="s">
        <v>63</v>
      </c>
      <c r="B75" s="34" t="s">
        <v>14</v>
      </c>
      <c r="C75" s="34" t="s">
        <v>61</v>
      </c>
      <c r="D75" s="34" t="s">
        <v>117</v>
      </c>
      <c r="E75" s="33"/>
      <c r="F75" s="94">
        <f>F76</f>
        <v>0</v>
      </c>
      <c r="G75" s="94">
        <f>G76</f>
        <v>40000</v>
      </c>
      <c r="H75" s="94">
        <f>H76</f>
        <v>40000</v>
      </c>
    </row>
    <row r="76" spans="1:9" s="1" customFormat="1" ht="22.5" x14ac:dyDescent="0.2">
      <c r="A76" s="56" t="s">
        <v>43</v>
      </c>
      <c r="B76" s="34" t="s">
        <v>14</v>
      </c>
      <c r="C76" s="34" t="s">
        <v>61</v>
      </c>
      <c r="D76" s="34" t="s">
        <v>117</v>
      </c>
      <c r="E76" s="33" t="s">
        <v>42</v>
      </c>
      <c r="F76" s="94">
        <v>0</v>
      </c>
      <c r="G76" s="94">
        <v>40000</v>
      </c>
      <c r="H76" s="94">
        <v>40000</v>
      </c>
    </row>
    <row r="77" spans="1:9" s="1" customFormat="1" ht="12.75" hidden="1" customHeight="1" x14ac:dyDescent="0.2">
      <c r="A77" s="56" t="s">
        <v>48</v>
      </c>
      <c r="B77" s="34" t="s">
        <v>14</v>
      </c>
      <c r="C77" s="34" t="s">
        <v>61</v>
      </c>
      <c r="D77" s="34" t="s">
        <v>118</v>
      </c>
      <c r="E77" s="33" t="s">
        <v>46</v>
      </c>
      <c r="F77" s="94"/>
      <c r="G77" s="94"/>
      <c r="H77" s="94"/>
    </row>
    <row r="78" spans="1:9" s="1" customFormat="1" ht="31.5" x14ac:dyDescent="0.2">
      <c r="A78" s="62" t="s">
        <v>119</v>
      </c>
      <c r="B78" s="34" t="s">
        <v>14</v>
      </c>
      <c r="C78" s="34" t="s">
        <v>61</v>
      </c>
      <c r="D78" s="63" t="s">
        <v>120</v>
      </c>
      <c r="E78" s="33"/>
      <c r="F78" s="94">
        <f>F79</f>
        <v>0</v>
      </c>
      <c r="G78" s="94">
        <f>G79</f>
        <v>40000</v>
      </c>
      <c r="H78" s="94">
        <f>H79</f>
        <v>40000</v>
      </c>
    </row>
    <row r="79" spans="1:9" s="1" customFormat="1" ht="22.5" x14ac:dyDescent="0.2">
      <c r="A79" s="56" t="s">
        <v>43</v>
      </c>
      <c r="B79" s="34" t="s">
        <v>14</v>
      </c>
      <c r="C79" s="34" t="s">
        <v>61</v>
      </c>
      <c r="D79" s="34" t="s">
        <v>120</v>
      </c>
      <c r="E79" s="33" t="s">
        <v>42</v>
      </c>
      <c r="F79" s="94">
        <v>0</v>
      </c>
      <c r="G79" s="94">
        <v>40000</v>
      </c>
      <c r="H79" s="94">
        <v>40000</v>
      </c>
    </row>
    <row r="80" spans="1:9" s="2" customFormat="1" ht="16.5" customHeight="1" x14ac:dyDescent="0.2">
      <c r="A80" s="38" t="s">
        <v>27</v>
      </c>
      <c r="B80" s="63" t="s">
        <v>15</v>
      </c>
      <c r="C80" s="63" t="s">
        <v>8</v>
      </c>
      <c r="D80" s="34"/>
      <c r="E80" s="28"/>
      <c r="F80" s="118">
        <f>F81+F92+F101+F121</f>
        <v>4499848</v>
      </c>
      <c r="G80" s="118">
        <f>G81+G92+G101+G121</f>
        <v>4201760</v>
      </c>
      <c r="H80" s="118">
        <f>H81+H92+H101+H121</f>
        <v>4426080</v>
      </c>
      <c r="I80" s="18"/>
    </row>
    <row r="81" spans="1:8" s="2" customFormat="1" x14ac:dyDescent="0.2">
      <c r="A81" s="64" t="s">
        <v>35</v>
      </c>
      <c r="B81" s="61" t="s">
        <v>15</v>
      </c>
      <c r="C81" s="61" t="s">
        <v>7</v>
      </c>
      <c r="D81" s="34"/>
      <c r="E81" s="29"/>
      <c r="F81" s="104">
        <f>F87+F83</f>
        <v>25740</v>
      </c>
      <c r="G81" s="104">
        <f>G87+G83</f>
        <v>129795</v>
      </c>
      <c r="H81" s="104">
        <f>H87+H83</f>
        <v>131115</v>
      </c>
    </row>
    <row r="82" spans="1:8" s="2" customFormat="1" ht="21" x14ac:dyDescent="0.2">
      <c r="A82" s="38" t="s">
        <v>77</v>
      </c>
      <c r="B82" s="34" t="s">
        <v>15</v>
      </c>
      <c r="C82" s="34" t="s">
        <v>7</v>
      </c>
      <c r="D82" s="34" t="s">
        <v>90</v>
      </c>
      <c r="E82" s="29"/>
      <c r="F82" s="97">
        <f>F83</f>
        <v>25740</v>
      </c>
      <c r="G82" s="97">
        <f>G83</f>
        <v>28314</v>
      </c>
      <c r="H82" s="97">
        <f>H83</f>
        <v>29634</v>
      </c>
    </row>
    <row r="83" spans="1:8" s="2" customFormat="1" ht="78.75" x14ac:dyDescent="0.2">
      <c r="A83" s="56" t="s">
        <v>66</v>
      </c>
      <c r="B83" s="34" t="s">
        <v>15</v>
      </c>
      <c r="C83" s="34" t="s">
        <v>7</v>
      </c>
      <c r="D83" s="34" t="s">
        <v>104</v>
      </c>
      <c r="E83" s="33"/>
      <c r="F83" s="94">
        <f>F84+F85</f>
        <v>25740</v>
      </c>
      <c r="G83" s="94">
        <v>28314</v>
      </c>
      <c r="H83" s="94">
        <v>29634</v>
      </c>
    </row>
    <row r="84" spans="1:8" s="2" customFormat="1" ht="22.5" hidden="1" x14ac:dyDescent="0.2">
      <c r="A84" s="56" t="s">
        <v>50</v>
      </c>
      <c r="B84" s="34" t="s">
        <v>15</v>
      </c>
      <c r="C84" s="34" t="s">
        <v>7</v>
      </c>
      <c r="D84" s="34" t="s">
        <v>104</v>
      </c>
      <c r="E84" s="33" t="s">
        <v>49</v>
      </c>
      <c r="F84" s="94"/>
      <c r="G84" s="94"/>
      <c r="H84" s="94"/>
    </row>
    <row r="85" spans="1:8" s="2" customFormat="1" ht="22.5" x14ac:dyDescent="0.2">
      <c r="A85" s="56" t="s">
        <v>43</v>
      </c>
      <c r="B85" s="34" t="s">
        <v>15</v>
      </c>
      <c r="C85" s="34" t="s">
        <v>7</v>
      </c>
      <c r="D85" s="34" t="s">
        <v>104</v>
      </c>
      <c r="E85" s="33" t="s">
        <v>42</v>
      </c>
      <c r="F85" s="94">
        <v>25740</v>
      </c>
      <c r="G85" s="94">
        <v>28314</v>
      </c>
      <c r="H85" s="94">
        <v>29634</v>
      </c>
    </row>
    <row r="86" spans="1:8" s="2" customFormat="1" ht="21" x14ac:dyDescent="0.2">
      <c r="A86" s="68" t="s">
        <v>79</v>
      </c>
      <c r="B86" s="34" t="s">
        <v>15</v>
      </c>
      <c r="C86" s="34" t="s">
        <v>7</v>
      </c>
      <c r="D86" s="34" t="s">
        <v>89</v>
      </c>
      <c r="E86" s="33"/>
      <c r="F86" s="94">
        <f t="shared" ref="F86:H87" si="4">F87</f>
        <v>0</v>
      </c>
      <c r="G86" s="94">
        <f t="shared" si="4"/>
        <v>101481</v>
      </c>
      <c r="H86" s="94">
        <f t="shared" si="4"/>
        <v>101481</v>
      </c>
    </row>
    <row r="87" spans="1:8" s="2" customFormat="1" x14ac:dyDescent="0.2">
      <c r="A87" s="56" t="s">
        <v>134</v>
      </c>
      <c r="B87" s="34" t="s">
        <v>15</v>
      </c>
      <c r="C87" s="34" t="s">
        <v>7</v>
      </c>
      <c r="D87" s="34" t="s">
        <v>135</v>
      </c>
      <c r="E87" s="31"/>
      <c r="F87" s="94">
        <f t="shared" si="4"/>
        <v>0</v>
      </c>
      <c r="G87" s="94">
        <f t="shared" si="4"/>
        <v>101481</v>
      </c>
      <c r="H87" s="94">
        <f t="shared" si="4"/>
        <v>101481</v>
      </c>
    </row>
    <row r="88" spans="1:8" s="2" customFormat="1" ht="22.5" x14ac:dyDescent="0.2">
      <c r="A88" s="56" t="s">
        <v>43</v>
      </c>
      <c r="B88" s="34" t="s">
        <v>15</v>
      </c>
      <c r="C88" s="34" t="s">
        <v>7</v>
      </c>
      <c r="D88" s="34" t="s">
        <v>135</v>
      </c>
      <c r="E88" s="31" t="s">
        <v>42</v>
      </c>
      <c r="F88" s="94">
        <v>0</v>
      </c>
      <c r="G88" s="94">
        <v>101481</v>
      </c>
      <c r="H88" s="94">
        <v>101481</v>
      </c>
    </row>
    <row r="89" spans="1:8" s="2" customFormat="1" ht="81" hidden="1" customHeight="1" x14ac:dyDescent="0.2">
      <c r="A89" s="56"/>
      <c r="B89" s="34"/>
      <c r="C89" s="34"/>
      <c r="D89" s="34"/>
      <c r="E89" s="50"/>
      <c r="F89" s="116"/>
      <c r="G89" s="116"/>
      <c r="H89" s="116"/>
    </row>
    <row r="90" spans="1:8" s="2" customFormat="1" ht="36.75" hidden="1" customHeight="1" x14ac:dyDescent="0.2">
      <c r="A90" s="56"/>
      <c r="B90" s="34"/>
      <c r="C90" s="34"/>
      <c r="D90" s="34"/>
      <c r="E90" s="33"/>
      <c r="F90" s="94"/>
      <c r="G90" s="94"/>
      <c r="H90" s="94"/>
    </row>
    <row r="91" spans="1:8" s="2" customFormat="1" ht="35.25" hidden="1" customHeight="1" x14ac:dyDescent="0.2">
      <c r="A91" s="56"/>
      <c r="B91" s="34"/>
      <c r="C91" s="34"/>
      <c r="D91" s="34"/>
      <c r="E91" s="33"/>
      <c r="F91" s="94"/>
      <c r="G91" s="94"/>
      <c r="H91" s="94"/>
    </row>
    <row r="92" spans="1:8" s="2" customFormat="1" ht="13.5" customHeight="1" x14ac:dyDescent="0.2">
      <c r="A92" s="69" t="s">
        <v>56</v>
      </c>
      <c r="B92" s="61" t="s">
        <v>15</v>
      </c>
      <c r="C92" s="61" t="s">
        <v>10</v>
      </c>
      <c r="D92" s="34"/>
      <c r="E92" s="47"/>
      <c r="F92" s="92">
        <f>F93+F97</f>
        <v>1023500</v>
      </c>
      <c r="G92" s="92">
        <f>G93+G97</f>
        <v>1223500</v>
      </c>
      <c r="H92" s="92">
        <f>H93+H97</f>
        <v>1223500</v>
      </c>
    </row>
    <row r="93" spans="1:8" s="2" customFormat="1" ht="17.25" customHeight="1" x14ac:dyDescent="0.2">
      <c r="A93" s="38" t="s">
        <v>77</v>
      </c>
      <c r="B93" s="34" t="s">
        <v>15</v>
      </c>
      <c r="C93" s="34" t="s">
        <v>10</v>
      </c>
      <c r="D93" s="34" t="s">
        <v>90</v>
      </c>
      <c r="E93" s="47"/>
      <c r="F93" s="105">
        <f>F94</f>
        <v>123500</v>
      </c>
      <c r="G93" s="105">
        <f>G94</f>
        <v>123500</v>
      </c>
      <c r="H93" s="105">
        <f>H94</f>
        <v>123500</v>
      </c>
    </row>
    <row r="94" spans="1:8" s="2" customFormat="1" ht="67.5" x14ac:dyDescent="0.2">
      <c r="A94" s="56" t="s">
        <v>67</v>
      </c>
      <c r="B94" s="34" t="s">
        <v>15</v>
      </c>
      <c r="C94" s="34" t="s">
        <v>10</v>
      </c>
      <c r="D94" s="34" t="s">
        <v>105</v>
      </c>
      <c r="E94" s="33"/>
      <c r="F94" s="94">
        <f>F95+F96</f>
        <v>123500</v>
      </c>
      <c r="G94" s="94">
        <f t="shared" ref="G94:H94" si="5">G95+G96</f>
        <v>123500</v>
      </c>
      <c r="H94" s="94">
        <f t="shared" si="5"/>
        <v>123500</v>
      </c>
    </row>
    <row r="95" spans="1:8" s="2" customFormat="1" ht="22.5" hidden="1" x14ac:dyDescent="0.2">
      <c r="A95" s="56" t="s">
        <v>50</v>
      </c>
      <c r="B95" s="34" t="s">
        <v>15</v>
      </c>
      <c r="C95" s="34" t="s">
        <v>10</v>
      </c>
      <c r="D95" s="34" t="s">
        <v>169</v>
      </c>
      <c r="E95" s="33" t="s">
        <v>42</v>
      </c>
      <c r="F95" s="94">
        <v>0</v>
      </c>
      <c r="G95" s="94">
        <v>0</v>
      </c>
      <c r="H95" s="94">
        <v>0</v>
      </c>
    </row>
    <row r="96" spans="1:8" s="2" customFormat="1" ht="22.5" x14ac:dyDescent="0.2">
      <c r="A96" s="56" t="s">
        <v>43</v>
      </c>
      <c r="B96" s="34" t="s">
        <v>15</v>
      </c>
      <c r="C96" s="34" t="s">
        <v>10</v>
      </c>
      <c r="D96" s="34" t="s">
        <v>105</v>
      </c>
      <c r="E96" s="33" t="s">
        <v>42</v>
      </c>
      <c r="F96" s="94">
        <v>123500</v>
      </c>
      <c r="G96" s="94">
        <v>123500</v>
      </c>
      <c r="H96" s="94">
        <v>123500</v>
      </c>
    </row>
    <row r="97" spans="1:8" s="2" customFormat="1" ht="21" x14ac:dyDescent="0.2">
      <c r="A97" s="68" t="s">
        <v>79</v>
      </c>
      <c r="B97" s="34" t="s">
        <v>15</v>
      </c>
      <c r="C97" s="34" t="s">
        <v>10</v>
      </c>
      <c r="D97" s="34" t="s">
        <v>89</v>
      </c>
      <c r="E97" s="33"/>
      <c r="F97" s="94">
        <f>F98</f>
        <v>900000</v>
      </c>
      <c r="G97" s="94">
        <f>G98</f>
        <v>1100000</v>
      </c>
      <c r="H97" s="94">
        <f>H98</f>
        <v>1100000</v>
      </c>
    </row>
    <row r="98" spans="1:8" s="2" customFormat="1" ht="41.25" customHeight="1" x14ac:dyDescent="0.2">
      <c r="A98" s="65" t="s">
        <v>80</v>
      </c>
      <c r="B98" s="34" t="s">
        <v>15</v>
      </c>
      <c r="C98" s="34" t="s">
        <v>10</v>
      </c>
      <c r="D98" s="34" t="s">
        <v>110</v>
      </c>
      <c r="E98" s="33"/>
      <c r="F98" s="94">
        <f>F99+F100</f>
        <v>900000</v>
      </c>
      <c r="G98" s="94">
        <f>G99+G100</f>
        <v>1100000</v>
      </c>
      <c r="H98" s="94">
        <f>H99+H100</f>
        <v>1100000</v>
      </c>
    </row>
    <row r="99" spans="1:8" s="2" customFormat="1" ht="24" customHeight="1" x14ac:dyDescent="0.2">
      <c r="A99" s="56" t="s">
        <v>43</v>
      </c>
      <c r="B99" s="34" t="s">
        <v>15</v>
      </c>
      <c r="C99" s="34" t="s">
        <v>10</v>
      </c>
      <c r="D99" s="34" t="s">
        <v>110</v>
      </c>
      <c r="E99" s="33" t="s">
        <v>42</v>
      </c>
      <c r="F99" s="94">
        <v>0</v>
      </c>
      <c r="G99" s="94">
        <v>200000</v>
      </c>
      <c r="H99" s="94">
        <v>200000</v>
      </c>
    </row>
    <row r="100" spans="1:8" s="2" customFormat="1" ht="24" customHeight="1" x14ac:dyDescent="0.2">
      <c r="A100" s="56" t="s">
        <v>158</v>
      </c>
      <c r="B100" s="34" t="s">
        <v>15</v>
      </c>
      <c r="C100" s="34" t="s">
        <v>10</v>
      </c>
      <c r="D100" s="34" t="s">
        <v>110</v>
      </c>
      <c r="E100" s="33" t="s">
        <v>157</v>
      </c>
      <c r="F100" s="94">
        <v>900000</v>
      </c>
      <c r="G100" s="94">
        <v>900000</v>
      </c>
      <c r="H100" s="94">
        <v>900000</v>
      </c>
    </row>
    <row r="101" spans="1:8" s="2" customFormat="1" ht="16.5" customHeight="1" x14ac:dyDescent="0.2">
      <c r="A101" s="71" t="s">
        <v>52</v>
      </c>
      <c r="B101" s="34" t="s">
        <v>15</v>
      </c>
      <c r="C101" s="34" t="s">
        <v>12</v>
      </c>
      <c r="D101" s="34"/>
      <c r="E101" s="33"/>
      <c r="F101" s="118">
        <f>F102+F105+F112</f>
        <v>3450608</v>
      </c>
      <c r="G101" s="118">
        <f>G102+G105+G112</f>
        <v>2848465</v>
      </c>
      <c r="H101" s="118">
        <f>H102+H105+H112</f>
        <v>3071465</v>
      </c>
    </row>
    <row r="102" spans="1:8" s="2" customFormat="1" ht="16.5" hidden="1" customHeight="1" x14ac:dyDescent="0.2">
      <c r="A102" s="71" t="s">
        <v>163</v>
      </c>
      <c r="B102" s="34" t="s">
        <v>15</v>
      </c>
      <c r="C102" s="34" t="s">
        <v>12</v>
      </c>
      <c r="D102" s="34" t="s">
        <v>164</v>
      </c>
      <c r="E102" s="33"/>
      <c r="F102" s="96">
        <f>F104</f>
        <v>0</v>
      </c>
      <c r="G102" s="96">
        <f>G104</f>
        <v>0</v>
      </c>
      <c r="H102" s="96">
        <f>H104</f>
        <v>0</v>
      </c>
    </row>
    <row r="103" spans="1:8" s="2" customFormat="1" ht="28.5" hidden="1" customHeight="1" x14ac:dyDescent="0.2">
      <c r="A103" s="56" t="s">
        <v>50</v>
      </c>
      <c r="B103" s="34" t="s">
        <v>15</v>
      </c>
      <c r="C103" s="34" t="s">
        <v>12</v>
      </c>
      <c r="D103" s="34" t="s">
        <v>164</v>
      </c>
      <c r="E103" s="33" t="s">
        <v>49</v>
      </c>
      <c r="F103" s="96">
        <v>0</v>
      </c>
      <c r="G103" s="96">
        <v>0</v>
      </c>
      <c r="H103" s="96">
        <v>0</v>
      </c>
    </row>
    <row r="104" spans="1:8" s="2" customFormat="1" ht="21.75" hidden="1" customHeight="1" x14ac:dyDescent="0.2">
      <c r="A104" s="56" t="s">
        <v>43</v>
      </c>
      <c r="B104" s="34" t="s">
        <v>15</v>
      </c>
      <c r="C104" s="34" t="s">
        <v>12</v>
      </c>
      <c r="D104" s="34" t="s">
        <v>164</v>
      </c>
      <c r="E104" s="33" t="s">
        <v>42</v>
      </c>
      <c r="F104" s="96"/>
      <c r="G104" s="96"/>
      <c r="H104" s="96"/>
    </row>
    <row r="105" spans="1:8" s="2" customFormat="1" ht="18.75" customHeight="1" x14ac:dyDescent="0.2">
      <c r="A105" s="38" t="s">
        <v>77</v>
      </c>
      <c r="B105" s="34" t="s">
        <v>15</v>
      </c>
      <c r="C105" s="34" t="s">
        <v>12</v>
      </c>
      <c r="D105" s="34" t="s">
        <v>90</v>
      </c>
      <c r="E105" s="47"/>
      <c r="F105" s="97">
        <f>F106+F109</f>
        <v>657075</v>
      </c>
      <c r="G105" s="97">
        <f>G106+G109</f>
        <v>659833</v>
      </c>
      <c r="H105" s="97">
        <f>H106+H109</f>
        <v>659833</v>
      </c>
    </row>
    <row r="106" spans="1:8" s="2" customFormat="1" ht="33.75" x14ac:dyDescent="0.2">
      <c r="A106" s="56" t="s">
        <v>68</v>
      </c>
      <c r="B106" s="34" t="s">
        <v>15</v>
      </c>
      <c r="C106" s="34" t="s">
        <v>12</v>
      </c>
      <c r="D106" s="34" t="s">
        <v>106</v>
      </c>
      <c r="E106" s="34"/>
      <c r="F106" s="96">
        <f>F107+F108</f>
        <v>642592</v>
      </c>
      <c r="G106" s="96">
        <f>G107+G108</f>
        <v>642592</v>
      </c>
      <c r="H106" s="96">
        <f>H107+H108</f>
        <v>642592</v>
      </c>
    </row>
    <row r="107" spans="1:8" s="2" customFormat="1" ht="27" hidden="1" customHeight="1" x14ac:dyDescent="0.2">
      <c r="A107" s="56" t="s">
        <v>50</v>
      </c>
      <c r="B107" s="34" t="s">
        <v>15</v>
      </c>
      <c r="C107" s="34" t="s">
        <v>12</v>
      </c>
      <c r="D107" s="34" t="s">
        <v>106</v>
      </c>
      <c r="E107" s="34" t="s">
        <v>49</v>
      </c>
      <c r="F107" s="96"/>
      <c r="G107" s="96"/>
      <c r="H107" s="96"/>
    </row>
    <row r="108" spans="1:8" s="2" customFormat="1" ht="22.5" x14ac:dyDescent="0.2">
      <c r="A108" s="56" t="s">
        <v>43</v>
      </c>
      <c r="B108" s="34" t="s">
        <v>15</v>
      </c>
      <c r="C108" s="34" t="s">
        <v>12</v>
      </c>
      <c r="D108" s="34" t="s">
        <v>106</v>
      </c>
      <c r="E108" s="34" t="s">
        <v>42</v>
      </c>
      <c r="F108" s="96">
        <v>642592</v>
      </c>
      <c r="G108" s="96">
        <v>642592</v>
      </c>
      <c r="H108" s="96">
        <v>642592</v>
      </c>
    </row>
    <row r="109" spans="1:8" s="2" customFormat="1" ht="33.75" x14ac:dyDescent="0.2">
      <c r="A109" s="56" t="s">
        <v>69</v>
      </c>
      <c r="B109" s="34" t="s">
        <v>15</v>
      </c>
      <c r="C109" s="34" t="s">
        <v>12</v>
      </c>
      <c r="D109" s="34" t="s">
        <v>107</v>
      </c>
      <c r="E109" s="34"/>
      <c r="F109" s="96">
        <f>F110+F111</f>
        <v>14483</v>
      </c>
      <c r="G109" s="96">
        <v>17241</v>
      </c>
      <c r="H109" s="96">
        <v>17241</v>
      </c>
    </row>
    <row r="110" spans="1:8" s="2" customFormat="1" ht="22.5" hidden="1" customHeight="1" x14ac:dyDescent="0.2">
      <c r="A110" s="56" t="s">
        <v>50</v>
      </c>
      <c r="B110" s="34" t="s">
        <v>15</v>
      </c>
      <c r="C110" s="34" t="s">
        <v>12</v>
      </c>
      <c r="D110" s="34" t="s">
        <v>107</v>
      </c>
      <c r="E110" s="34" t="s">
        <v>49</v>
      </c>
      <c r="F110" s="96"/>
      <c r="G110" s="96"/>
      <c r="H110" s="96"/>
    </row>
    <row r="111" spans="1:8" s="2" customFormat="1" ht="22.5" x14ac:dyDescent="0.2">
      <c r="A111" s="56" t="s">
        <v>43</v>
      </c>
      <c r="B111" s="34" t="s">
        <v>15</v>
      </c>
      <c r="C111" s="34" t="s">
        <v>12</v>
      </c>
      <c r="D111" s="34" t="s">
        <v>107</v>
      </c>
      <c r="E111" s="34" t="s">
        <v>42</v>
      </c>
      <c r="F111" s="96">
        <v>14483</v>
      </c>
      <c r="G111" s="96">
        <v>17241</v>
      </c>
      <c r="H111" s="96">
        <v>17241</v>
      </c>
    </row>
    <row r="112" spans="1:8" s="2" customFormat="1" ht="16.5" customHeight="1" x14ac:dyDescent="0.2">
      <c r="A112" s="68" t="s">
        <v>79</v>
      </c>
      <c r="B112" s="34" t="s">
        <v>15</v>
      </c>
      <c r="C112" s="34" t="s">
        <v>12</v>
      </c>
      <c r="D112" s="34" t="s">
        <v>89</v>
      </c>
      <c r="E112" s="53"/>
      <c r="F112" s="102">
        <f>F113+F115+F117+F119</f>
        <v>2793533</v>
      </c>
      <c r="G112" s="102">
        <f>G113+G115+G117+G119</f>
        <v>2188632</v>
      </c>
      <c r="H112" s="102">
        <f>H113+H115+H117+H119</f>
        <v>2411632</v>
      </c>
    </row>
    <row r="113" spans="1:8" s="2" customFormat="1" ht="16.5" customHeight="1" x14ac:dyDescent="0.2">
      <c r="A113" s="71" t="s">
        <v>53</v>
      </c>
      <c r="B113" s="34" t="s">
        <v>15</v>
      </c>
      <c r="C113" s="34" t="s">
        <v>12</v>
      </c>
      <c r="D113" s="34" t="s">
        <v>132</v>
      </c>
      <c r="E113" s="33"/>
      <c r="F113" s="94">
        <f>F114</f>
        <v>1600000</v>
      </c>
      <c r="G113" s="94">
        <f>G114</f>
        <v>1600000</v>
      </c>
      <c r="H113" s="94">
        <f>H114</f>
        <v>1600000</v>
      </c>
    </row>
    <row r="114" spans="1:8" s="2" customFormat="1" ht="22.5" x14ac:dyDescent="0.2">
      <c r="A114" s="56" t="s">
        <v>43</v>
      </c>
      <c r="B114" s="34" t="s">
        <v>15</v>
      </c>
      <c r="C114" s="34" t="s">
        <v>12</v>
      </c>
      <c r="D114" s="34" t="s">
        <v>132</v>
      </c>
      <c r="E114" s="33" t="s">
        <v>42</v>
      </c>
      <c r="F114" s="94">
        <v>1600000</v>
      </c>
      <c r="G114" s="94">
        <v>1600000</v>
      </c>
      <c r="H114" s="94">
        <v>1600000</v>
      </c>
    </row>
    <row r="115" spans="1:8" s="2" customFormat="1" ht="15" customHeight="1" x14ac:dyDescent="0.2">
      <c r="A115" s="72" t="s">
        <v>74</v>
      </c>
      <c r="B115" s="34" t="s">
        <v>15</v>
      </c>
      <c r="C115" s="34" t="s">
        <v>12</v>
      </c>
      <c r="D115" s="34" t="s">
        <v>133</v>
      </c>
      <c r="E115" s="33"/>
      <c r="F115" s="94">
        <f>F116</f>
        <v>100000</v>
      </c>
      <c r="G115" s="94">
        <f>G116</f>
        <v>100000</v>
      </c>
      <c r="H115" s="94">
        <f>H116</f>
        <v>100000</v>
      </c>
    </row>
    <row r="116" spans="1:8" s="2" customFormat="1" ht="22.5" customHeight="1" x14ac:dyDescent="0.2">
      <c r="A116" s="56" t="s">
        <v>43</v>
      </c>
      <c r="B116" s="34" t="s">
        <v>15</v>
      </c>
      <c r="C116" s="34" t="s">
        <v>12</v>
      </c>
      <c r="D116" s="34" t="s">
        <v>133</v>
      </c>
      <c r="E116" s="33" t="s">
        <v>42</v>
      </c>
      <c r="F116" s="94">
        <v>100000</v>
      </c>
      <c r="G116" s="94">
        <v>100000</v>
      </c>
      <c r="H116" s="94">
        <v>100000</v>
      </c>
    </row>
    <row r="117" spans="1:8" s="2" customFormat="1" ht="18" customHeight="1" x14ac:dyDescent="0.2">
      <c r="A117" s="56" t="s">
        <v>137</v>
      </c>
      <c r="B117" s="34" t="s">
        <v>15</v>
      </c>
      <c r="C117" s="34" t="s">
        <v>12</v>
      </c>
      <c r="D117" s="34" t="s">
        <v>136</v>
      </c>
      <c r="E117" s="33"/>
      <c r="F117" s="94">
        <f>F118</f>
        <v>50000</v>
      </c>
      <c r="G117" s="94">
        <f>G118</f>
        <v>50000</v>
      </c>
      <c r="H117" s="94">
        <f>H118</f>
        <v>50000</v>
      </c>
    </row>
    <row r="118" spans="1:8" s="2" customFormat="1" ht="24.75" customHeight="1" x14ac:dyDescent="0.2">
      <c r="A118" s="56" t="s">
        <v>43</v>
      </c>
      <c r="B118" s="34" t="s">
        <v>15</v>
      </c>
      <c r="C118" s="34" t="s">
        <v>12</v>
      </c>
      <c r="D118" s="34" t="s">
        <v>136</v>
      </c>
      <c r="E118" s="33" t="s">
        <v>42</v>
      </c>
      <c r="F118" s="94">
        <v>50000</v>
      </c>
      <c r="G118" s="94">
        <v>50000</v>
      </c>
      <c r="H118" s="94">
        <v>50000</v>
      </c>
    </row>
    <row r="119" spans="1:8" s="2" customFormat="1" ht="15.75" customHeight="1" x14ac:dyDescent="0.2">
      <c r="A119" s="56" t="s">
        <v>139</v>
      </c>
      <c r="B119" s="34" t="s">
        <v>15</v>
      </c>
      <c r="C119" s="34" t="s">
        <v>12</v>
      </c>
      <c r="D119" s="34" t="s">
        <v>138</v>
      </c>
      <c r="E119" s="33"/>
      <c r="F119" s="94">
        <v>1043533</v>
      </c>
      <c r="G119" s="94">
        <f>G120</f>
        <v>438632</v>
      </c>
      <c r="H119" s="94">
        <f>H120</f>
        <v>661632</v>
      </c>
    </row>
    <row r="120" spans="1:8" s="2" customFormat="1" ht="22.5" customHeight="1" x14ac:dyDescent="0.2">
      <c r="A120" s="56" t="s">
        <v>43</v>
      </c>
      <c r="B120" s="34" t="s">
        <v>15</v>
      </c>
      <c r="C120" s="34" t="s">
        <v>12</v>
      </c>
      <c r="D120" s="34" t="s">
        <v>138</v>
      </c>
      <c r="E120" s="33" t="s">
        <v>42</v>
      </c>
      <c r="F120" s="94">
        <f>866693+8840+168000</f>
        <v>1043533</v>
      </c>
      <c r="G120" s="94">
        <f>2678942-2001942-194112-268357+224101</f>
        <v>438632</v>
      </c>
      <c r="H120" s="94">
        <f>2480854-1580854-194112-268357+224101</f>
        <v>661632</v>
      </c>
    </row>
    <row r="121" spans="1:8" s="2" customFormat="1" ht="18.75" hidden="1" customHeight="1" x14ac:dyDescent="0.2">
      <c r="A121" s="73" t="s">
        <v>57</v>
      </c>
      <c r="B121" s="61" t="s">
        <v>15</v>
      </c>
      <c r="C121" s="61" t="s">
        <v>15</v>
      </c>
      <c r="D121" s="34"/>
      <c r="E121" s="47"/>
      <c r="F121" s="93">
        <f>F124</f>
        <v>0</v>
      </c>
      <c r="G121" s="93">
        <f>G124</f>
        <v>0</v>
      </c>
      <c r="H121" s="93">
        <f>H124</f>
        <v>0</v>
      </c>
    </row>
    <row r="122" spans="1:8" s="2" customFormat="1" ht="18.75" hidden="1" customHeight="1" x14ac:dyDescent="0.2">
      <c r="A122" s="72" t="s">
        <v>148</v>
      </c>
      <c r="B122" s="61" t="s">
        <v>15</v>
      </c>
      <c r="C122" s="61" t="s">
        <v>15</v>
      </c>
      <c r="D122" s="34" t="s">
        <v>147</v>
      </c>
      <c r="E122" s="61"/>
      <c r="F122" s="97"/>
      <c r="G122" s="97"/>
      <c r="H122" s="97"/>
    </row>
    <row r="123" spans="1:8" s="2" customFormat="1" ht="21.75" hidden="1" customHeight="1" x14ac:dyDescent="0.2">
      <c r="A123" s="72" t="s">
        <v>50</v>
      </c>
      <c r="B123" s="61" t="s">
        <v>15</v>
      </c>
      <c r="C123" s="61" t="s">
        <v>15</v>
      </c>
      <c r="D123" s="34" t="s">
        <v>147</v>
      </c>
      <c r="E123" s="61" t="s">
        <v>42</v>
      </c>
      <c r="F123" s="97"/>
      <c r="G123" s="97"/>
      <c r="H123" s="97"/>
    </row>
    <row r="124" spans="1:8" s="2" customFormat="1" ht="21" hidden="1" x14ac:dyDescent="0.2">
      <c r="A124" s="67" t="s">
        <v>108</v>
      </c>
      <c r="B124" s="34" t="s">
        <v>15</v>
      </c>
      <c r="C124" s="34" t="s">
        <v>15</v>
      </c>
      <c r="D124" s="34" t="s">
        <v>112</v>
      </c>
      <c r="E124" s="33"/>
      <c r="F124" s="94">
        <f>F127+F125</f>
        <v>0</v>
      </c>
      <c r="G124" s="94">
        <f>G127+G125</f>
        <v>0</v>
      </c>
      <c r="H124" s="94">
        <f>H127+H125</f>
        <v>0</v>
      </c>
    </row>
    <row r="125" spans="1:8" s="2" customFormat="1" hidden="1" x14ac:dyDescent="0.2">
      <c r="A125" s="65" t="s">
        <v>109</v>
      </c>
      <c r="B125" s="34" t="s">
        <v>15</v>
      </c>
      <c r="C125" s="34" t="s">
        <v>15</v>
      </c>
      <c r="D125" s="34" t="s">
        <v>113</v>
      </c>
      <c r="E125" s="33"/>
      <c r="F125" s="94">
        <f>F126</f>
        <v>0</v>
      </c>
      <c r="G125" s="94">
        <f>G126</f>
        <v>0</v>
      </c>
      <c r="H125" s="94">
        <f>H126</f>
        <v>0</v>
      </c>
    </row>
    <row r="126" spans="1:8" s="2" customFormat="1" ht="23.25" hidden="1" customHeight="1" x14ac:dyDescent="0.2">
      <c r="A126" s="72" t="s">
        <v>140</v>
      </c>
      <c r="B126" s="34" t="s">
        <v>15</v>
      </c>
      <c r="C126" s="34" t="s">
        <v>15</v>
      </c>
      <c r="D126" s="34" t="s">
        <v>113</v>
      </c>
      <c r="E126" s="33" t="s">
        <v>60</v>
      </c>
      <c r="F126" s="94"/>
      <c r="G126" s="94"/>
      <c r="H126" s="94"/>
    </row>
    <row r="127" spans="1:8" s="2" customFormat="1" hidden="1" x14ac:dyDescent="0.2">
      <c r="A127" s="65" t="s">
        <v>111</v>
      </c>
      <c r="B127" s="34" t="s">
        <v>15</v>
      </c>
      <c r="C127" s="34" t="s">
        <v>15</v>
      </c>
      <c r="D127" s="34" t="s">
        <v>114</v>
      </c>
      <c r="E127" s="33"/>
      <c r="F127" s="94">
        <f>F128</f>
        <v>0</v>
      </c>
      <c r="G127" s="94">
        <f>G128</f>
        <v>0</v>
      </c>
      <c r="H127" s="94">
        <f>H128</f>
        <v>0</v>
      </c>
    </row>
    <row r="128" spans="1:8" s="2" customFormat="1" ht="16.5" hidden="1" customHeight="1" x14ac:dyDescent="0.2">
      <c r="A128" s="72" t="s">
        <v>140</v>
      </c>
      <c r="B128" s="34" t="s">
        <v>15</v>
      </c>
      <c r="C128" s="34" t="s">
        <v>15</v>
      </c>
      <c r="D128" s="34" t="s">
        <v>114</v>
      </c>
      <c r="E128" s="33" t="s">
        <v>60</v>
      </c>
      <c r="F128" s="94"/>
      <c r="G128" s="94"/>
      <c r="H128" s="94"/>
    </row>
    <row r="129" spans="1:8" s="2" customFormat="1" ht="27.75" hidden="1" customHeight="1" x14ac:dyDescent="0.2">
      <c r="A129" s="84"/>
      <c r="B129" s="50"/>
      <c r="C129" s="50"/>
      <c r="D129" s="50"/>
      <c r="E129" s="50"/>
      <c r="F129" s="116"/>
      <c r="G129" s="116"/>
      <c r="H129" s="116"/>
    </row>
    <row r="130" spans="1:8" s="2" customFormat="1" ht="39" hidden="1" customHeight="1" x14ac:dyDescent="0.2">
      <c r="A130" s="84"/>
      <c r="B130" s="50"/>
      <c r="C130" s="50"/>
      <c r="D130" s="50"/>
      <c r="E130" s="50"/>
      <c r="F130" s="116"/>
      <c r="G130" s="116"/>
      <c r="H130" s="116"/>
    </row>
    <row r="131" spans="1:8" s="2" customFormat="1" ht="27.75" hidden="1" customHeight="1" x14ac:dyDescent="0.2">
      <c r="A131" s="83"/>
      <c r="B131" s="50"/>
      <c r="C131" s="50"/>
      <c r="D131" s="50"/>
      <c r="E131" s="50"/>
      <c r="F131" s="116"/>
      <c r="G131" s="116"/>
      <c r="H131" s="116"/>
    </row>
    <row r="132" spans="1:8" s="2" customFormat="1" hidden="1" x14ac:dyDescent="0.2">
      <c r="A132" s="70" t="s">
        <v>19</v>
      </c>
      <c r="B132" s="63" t="s">
        <v>21</v>
      </c>
      <c r="C132" s="63" t="s">
        <v>8</v>
      </c>
      <c r="D132" s="63"/>
      <c r="E132" s="48"/>
      <c r="F132" s="92">
        <f>F133+F137+F141</f>
        <v>0</v>
      </c>
      <c r="G132" s="92">
        <f>G133+G137+G141</f>
        <v>0</v>
      </c>
      <c r="H132" s="92">
        <f>H133+H137+H141</f>
        <v>0</v>
      </c>
    </row>
    <row r="133" spans="1:8" s="2" customFormat="1" hidden="1" x14ac:dyDescent="0.2">
      <c r="A133" s="64" t="s">
        <v>20</v>
      </c>
      <c r="B133" s="61" t="s">
        <v>21</v>
      </c>
      <c r="C133" s="61" t="s">
        <v>7</v>
      </c>
      <c r="D133" s="34"/>
      <c r="E133" s="47"/>
      <c r="F133" s="93">
        <f>F135</f>
        <v>0</v>
      </c>
      <c r="G133" s="93">
        <f>G135</f>
        <v>0</v>
      </c>
      <c r="H133" s="93">
        <f>H135</f>
        <v>0</v>
      </c>
    </row>
    <row r="134" spans="1:8" s="2" customFormat="1" ht="16.5" hidden="1" customHeight="1" x14ac:dyDescent="0.2">
      <c r="A134" s="67" t="s">
        <v>79</v>
      </c>
      <c r="B134" s="61" t="s">
        <v>21</v>
      </c>
      <c r="C134" s="61" t="s">
        <v>7</v>
      </c>
      <c r="D134" s="34" t="s">
        <v>89</v>
      </c>
      <c r="E134" s="47"/>
      <c r="F134" s="97"/>
      <c r="G134" s="97"/>
      <c r="H134" s="97"/>
    </row>
    <row r="135" spans="1:8" s="2" customFormat="1" ht="22.5" hidden="1" x14ac:dyDescent="0.2">
      <c r="A135" s="65" t="s">
        <v>116</v>
      </c>
      <c r="B135" s="34" t="s">
        <v>21</v>
      </c>
      <c r="C135" s="34" t="s">
        <v>7</v>
      </c>
      <c r="D135" s="34" t="s">
        <v>115</v>
      </c>
      <c r="E135" s="33"/>
      <c r="F135" s="94">
        <f>F136</f>
        <v>0</v>
      </c>
      <c r="G135" s="94">
        <f>G136</f>
        <v>0</v>
      </c>
      <c r="H135" s="94">
        <f>H136</f>
        <v>0</v>
      </c>
    </row>
    <row r="136" spans="1:8" s="2" customFormat="1" ht="21" hidden="1" customHeight="1" x14ac:dyDescent="0.2">
      <c r="A136" s="56" t="s">
        <v>43</v>
      </c>
      <c r="B136" s="34" t="s">
        <v>21</v>
      </c>
      <c r="C136" s="34" t="s">
        <v>7</v>
      </c>
      <c r="D136" s="34" t="s">
        <v>115</v>
      </c>
      <c r="E136" s="33" t="s">
        <v>42</v>
      </c>
      <c r="F136" s="94">
        <v>0</v>
      </c>
      <c r="G136" s="94">
        <v>0</v>
      </c>
      <c r="H136" s="94">
        <v>0</v>
      </c>
    </row>
    <row r="137" spans="1:8" s="2" customFormat="1" hidden="1" x14ac:dyDescent="0.2">
      <c r="A137" s="64" t="s">
        <v>22</v>
      </c>
      <c r="B137" s="61" t="s">
        <v>21</v>
      </c>
      <c r="C137" s="61" t="s">
        <v>10</v>
      </c>
      <c r="D137" s="34"/>
      <c r="E137" s="33"/>
      <c r="F137" s="95">
        <f t="shared" ref="F137:H139" si="6">F138</f>
        <v>0</v>
      </c>
      <c r="G137" s="95">
        <f t="shared" si="6"/>
        <v>0</v>
      </c>
      <c r="H137" s="95">
        <f t="shared" si="6"/>
        <v>0</v>
      </c>
    </row>
    <row r="138" spans="1:8" s="2" customFormat="1" ht="21" hidden="1" x14ac:dyDescent="0.2">
      <c r="A138" s="67" t="s">
        <v>79</v>
      </c>
      <c r="B138" s="61" t="s">
        <v>21</v>
      </c>
      <c r="C138" s="61" t="s">
        <v>10</v>
      </c>
      <c r="D138" s="34" t="s">
        <v>89</v>
      </c>
      <c r="E138" s="47"/>
      <c r="F138" s="93">
        <f t="shared" si="6"/>
        <v>0</v>
      </c>
      <c r="G138" s="93">
        <f t="shared" si="6"/>
        <v>0</v>
      </c>
      <c r="H138" s="93">
        <f t="shared" si="6"/>
        <v>0</v>
      </c>
    </row>
    <row r="139" spans="1:8" s="2" customFormat="1" ht="22.5" hidden="1" x14ac:dyDescent="0.2">
      <c r="A139" s="65" t="s">
        <v>116</v>
      </c>
      <c r="B139" s="34" t="s">
        <v>21</v>
      </c>
      <c r="C139" s="34" t="s">
        <v>10</v>
      </c>
      <c r="D139" s="34" t="s">
        <v>115</v>
      </c>
      <c r="E139" s="33"/>
      <c r="F139" s="94">
        <f t="shared" si="6"/>
        <v>0</v>
      </c>
      <c r="G139" s="94">
        <f t="shared" si="6"/>
        <v>0</v>
      </c>
      <c r="H139" s="94">
        <f t="shared" si="6"/>
        <v>0</v>
      </c>
    </row>
    <row r="140" spans="1:8" s="2" customFormat="1" ht="21" hidden="1" customHeight="1" x14ac:dyDescent="0.2">
      <c r="A140" s="56" t="s">
        <v>43</v>
      </c>
      <c r="B140" s="34" t="s">
        <v>21</v>
      </c>
      <c r="C140" s="34" t="s">
        <v>10</v>
      </c>
      <c r="D140" s="34" t="s">
        <v>115</v>
      </c>
      <c r="E140" s="33" t="s">
        <v>42</v>
      </c>
      <c r="F140" s="94">
        <v>0</v>
      </c>
      <c r="G140" s="94">
        <v>0</v>
      </c>
      <c r="H140" s="94">
        <v>0</v>
      </c>
    </row>
    <row r="141" spans="1:8" s="2" customFormat="1" ht="16.5" hidden="1" customHeight="1" x14ac:dyDescent="0.2">
      <c r="A141" s="64" t="s">
        <v>123</v>
      </c>
      <c r="B141" s="34" t="s">
        <v>21</v>
      </c>
      <c r="C141" s="34" t="s">
        <v>21</v>
      </c>
      <c r="D141" s="34"/>
      <c r="E141" s="33"/>
      <c r="F141" s="94">
        <f t="shared" ref="F141:H142" si="7">F142</f>
        <v>0</v>
      </c>
      <c r="G141" s="94">
        <f t="shared" si="7"/>
        <v>0</v>
      </c>
      <c r="H141" s="94">
        <f t="shared" si="7"/>
        <v>0</v>
      </c>
    </row>
    <row r="142" spans="1:8" s="2" customFormat="1" ht="21" hidden="1" x14ac:dyDescent="0.2">
      <c r="A142" s="38" t="s">
        <v>121</v>
      </c>
      <c r="B142" s="34" t="s">
        <v>21</v>
      </c>
      <c r="C142" s="34" t="s">
        <v>21</v>
      </c>
      <c r="D142" s="74" t="s">
        <v>154</v>
      </c>
      <c r="E142" s="33"/>
      <c r="F142" s="94">
        <f t="shared" si="7"/>
        <v>0</v>
      </c>
      <c r="G142" s="94">
        <f t="shared" si="7"/>
        <v>0</v>
      </c>
      <c r="H142" s="94">
        <f t="shared" si="7"/>
        <v>0</v>
      </c>
    </row>
    <row r="143" spans="1:8" s="2" customFormat="1" ht="21" hidden="1" customHeight="1" x14ac:dyDescent="0.2">
      <c r="A143" s="56" t="s">
        <v>122</v>
      </c>
      <c r="B143" s="34" t="s">
        <v>21</v>
      </c>
      <c r="C143" s="34" t="s">
        <v>21</v>
      </c>
      <c r="D143" s="74" t="s">
        <v>154</v>
      </c>
      <c r="E143" s="33" t="s">
        <v>42</v>
      </c>
      <c r="F143" s="94">
        <v>0</v>
      </c>
      <c r="G143" s="94">
        <v>0</v>
      </c>
      <c r="H143" s="94">
        <v>0</v>
      </c>
    </row>
    <row r="144" spans="1:8" s="2" customFormat="1" hidden="1" x14ac:dyDescent="0.2">
      <c r="A144" s="75" t="s">
        <v>141</v>
      </c>
      <c r="B144" s="34" t="s">
        <v>21</v>
      </c>
      <c r="C144" s="34" t="s">
        <v>23</v>
      </c>
      <c r="D144" s="74"/>
      <c r="E144" s="33"/>
      <c r="F144" s="94">
        <f t="shared" ref="F144:H145" si="8">F145</f>
        <v>0</v>
      </c>
      <c r="G144" s="94">
        <f t="shared" si="8"/>
        <v>0</v>
      </c>
      <c r="H144" s="94">
        <f t="shared" si="8"/>
        <v>0</v>
      </c>
    </row>
    <row r="145" spans="1:13" s="2" customFormat="1" ht="22.5" hidden="1" x14ac:dyDescent="0.2">
      <c r="A145" s="65" t="s">
        <v>116</v>
      </c>
      <c r="B145" s="34" t="s">
        <v>21</v>
      </c>
      <c r="C145" s="34" t="s">
        <v>23</v>
      </c>
      <c r="D145" s="34" t="s">
        <v>115</v>
      </c>
      <c r="E145" s="33"/>
      <c r="F145" s="94">
        <f t="shared" si="8"/>
        <v>0</v>
      </c>
      <c r="G145" s="94">
        <f t="shared" si="8"/>
        <v>0</v>
      </c>
      <c r="H145" s="94">
        <f t="shared" si="8"/>
        <v>0</v>
      </c>
    </row>
    <row r="146" spans="1:13" s="2" customFormat="1" ht="20.25" hidden="1" customHeight="1" x14ac:dyDescent="0.2">
      <c r="A146" s="56" t="s">
        <v>122</v>
      </c>
      <c r="B146" s="34" t="s">
        <v>21</v>
      </c>
      <c r="C146" s="34" t="s">
        <v>23</v>
      </c>
      <c r="D146" s="34" t="s">
        <v>115</v>
      </c>
      <c r="E146" s="33" t="s">
        <v>42</v>
      </c>
      <c r="F146" s="94">
        <v>0</v>
      </c>
      <c r="G146" s="94">
        <v>0</v>
      </c>
      <c r="H146" s="94">
        <v>0</v>
      </c>
    </row>
    <row r="147" spans="1:13" s="2" customFormat="1" hidden="1" x14ac:dyDescent="0.2">
      <c r="A147" s="70" t="s">
        <v>38</v>
      </c>
      <c r="B147" s="63" t="s">
        <v>18</v>
      </c>
      <c r="C147" s="63" t="s">
        <v>8</v>
      </c>
      <c r="D147" s="63"/>
      <c r="E147" s="48"/>
      <c r="F147" s="92">
        <f t="shared" ref="F147:H149" si="9">F148</f>
        <v>0</v>
      </c>
      <c r="G147" s="92">
        <f t="shared" si="9"/>
        <v>0</v>
      </c>
      <c r="H147" s="92">
        <f t="shared" si="9"/>
        <v>0</v>
      </c>
    </row>
    <row r="148" spans="1:13" s="2" customFormat="1" hidden="1" x14ac:dyDescent="0.2">
      <c r="A148" s="64" t="s">
        <v>124</v>
      </c>
      <c r="B148" s="61" t="s">
        <v>18</v>
      </c>
      <c r="C148" s="61" t="s">
        <v>14</v>
      </c>
      <c r="D148" s="34"/>
      <c r="E148" s="47"/>
      <c r="F148" s="93">
        <f t="shared" si="9"/>
        <v>0</v>
      </c>
      <c r="G148" s="93">
        <f t="shared" si="9"/>
        <v>0</v>
      </c>
      <c r="H148" s="93">
        <f t="shared" si="9"/>
        <v>0</v>
      </c>
    </row>
    <row r="149" spans="1:13" s="2" customFormat="1" ht="22.5" hidden="1" x14ac:dyDescent="0.2">
      <c r="A149" s="65" t="s">
        <v>116</v>
      </c>
      <c r="B149" s="34" t="s">
        <v>18</v>
      </c>
      <c r="C149" s="34" t="s">
        <v>14</v>
      </c>
      <c r="D149" s="34" t="s">
        <v>115</v>
      </c>
      <c r="E149" s="33"/>
      <c r="F149" s="94">
        <v>0</v>
      </c>
      <c r="G149" s="94">
        <f t="shared" si="9"/>
        <v>0</v>
      </c>
      <c r="H149" s="94">
        <f t="shared" si="9"/>
        <v>0</v>
      </c>
    </row>
    <row r="150" spans="1:13" s="2" customFormat="1" ht="22.5" hidden="1" x14ac:dyDescent="0.2">
      <c r="A150" s="56" t="s">
        <v>43</v>
      </c>
      <c r="B150" s="34" t="s">
        <v>18</v>
      </c>
      <c r="C150" s="34" t="s">
        <v>14</v>
      </c>
      <c r="D150" s="34" t="s">
        <v>115</v>
      </c>
      <c r="E150" s="33" t="s">
        <v>42</v>
      </c>
      <c r="F150" s="94">
        <v>0</v>
      </c>
      <c r="G150" s="94"/>
      <c r="H150" s="94"/>
    </row>
    <row r="151" spans="1:13" s="2" customFormat="1" hidden="1" x14ac:dyDescent="0.2">
      <c r="A151" s="66" t="s">
        <v>29</v>
      </c>
      <c r="B151" s="63" t="s">
        <v>23</v>
      </c>
      <c r="C151" s="63" t="s">
        <v>8</v>
      </c>
      <c r="D151" s="63"/>
      <c r="E151" s="28"/>
      <c r="F151" s="92">
        <f t="shared" ref="F151:H153" si="10">F152</f>
        <v>0</v>
      </c>
      <c r="G151" s="92">
        <f t="shared" si="10"/>
        <v>0</v>
      </c>
      <c r="H151" s="92">
        <f t="shared" si="10"/>
        <v>0</v>
      </c>
    </row>
    <row r="152" spans="1:13" s="2" customFormat="1" hidden="1" x14ac:dyDescent="0.2">
      <c r="A152" s="64" t="s">
        <v>129</v>
      </c>
      <c r="B152" s="61" t="s">
        <v>23</v>
      </c>
      <c r="C152" s="61" t="s">
        <v>23</v>
      </c>
      <c r="D152" s="34"/>
      <c r="E152" s="29"/>
      <c r="F152" s="93">
        <f t="shared" si="10"/>
        <v>0</v>
      </c>
      <c r="G152" s="93">
        <f t="shared" si="10"/>
        <v>0</v>
      </c>
      <c r="H152" s="93">
        <f t="shared" si="10"/>
        <v>0</v>
      </c>
    </row>
    <row r="153" spans="1:13" s="2" customFormat="1" ht="21" hidden="1" x14ac:dyDescent="0.2">
      <c r="A153" s="67" t="s">
        <v>79</v>
      </c>
      <c r="B153" s="34" t="s">
        <v>23</v>
      </c>
      <c r="C153" s="34" t="s">
        <v>23</v>
      </c>
      <c r="D153" s="34" t="s">
        <v>89</v>
      </c>
      <c r="E153" s="33"/>
      <c r="F153" s="94">
        <f t="shared" si="10"/>
        <v>0</v>
      </c>
      <c r="G153" s="94">
        <f t="shared" si="10"/>
        <v>0</v>
      </c>
      <c r="H153" s="94">
        <f t="shared" si="10"/>
        <v>0</v>
      </c>
    </row>
    <row r="154" spans="1:13" s="2" customFormat="1" ht="22.5" hidden="1" x14ac:dyDescent="0.2">
      <c r="A154" s="65" t="s">
        <v>116</v>
      </c>
      <c r="B154" s="34" t="s">
        <v>23</v>
      </c>
      <c r="C154" s="34" t="s">
        <v>23</v>
      </c>
      <c r="D154" s="34" t="s">
        <v>115</v>
      </c>
      <c r="E154" s="33"/>
      <c r="F154" s="94">
        <f>F155</f>
        <v>0</v>
      </c>
      <c r="G154" s="94">
        <f>G155</f>
        <v>0</v>
      </c>
      <c r="H154" s="94">
        <f>H155</f>
        <v>0</v>
      </c>
    </row>
    <row r="155" spans="1:13" s="2" customFormat="1" ht="24" hidden="1" customHeight="1" x14ac:dyDescent="0.2">
      <c r="A155" s="56" t="s">
        <v>43</v>
      </c>
      <c r="B155" s="34" t="s">
        <v>23</v>
      </c>
      <c r="C155" s="34" t="s">
        <v>23</v>
      </c>
      <c r="D155" s="34" t="s">
        <v>115</v>
      </c>
      <c r="E155" s="33" t="s">
        <v>42</v>
      </c>
      <c r="F155" s="94"/>
      <c r="G155" s="94"/>
      <c r="H155" s="94"/>
    </row>
    <row r="156" spans="1:13" s="2" customFormat="1" ht="22.5" x14ac:dyDescent="0.2">
      <c r="A156" s="86" t="s">
        <v>145</v>
      </c>
      <c r="B156" s="34" t="s">
        <v>25</v>
      </c>
      <c r="C156" s="34" t="s">
        <v>12</v>
      </c>
      <c r="D156" s="34" t="s">
        <v>146</v>
      </c>
      <c r="E156" s="34"/>
      <c r="F156" s="120">
        <f t="shared" ref="F156:H157" si="11">F157</f>
        <v>242112</v>
      </c>
      <c r="G156" s="120">
        <f t="shared" si="11"/>
        <v>242112</v>
      </c>
      <c r="H156" s="120">
        <f t="shared" si="11"/>
        <v>242112</v>
      </c>
      <c r="J156" s="130" t="s">
        <v>181</v>
      </c>
      <c r="K156" s="131"/>
      <c r="L156" s="131"/>
      <c r="M156" s="131"/>
    </row>
    <row r="157" spans="1:13" s="2" customFormat="1" ht="43.5" customHeight="1" x14ac:dyDescent="0.2">
      <c r="A157" s="86" t="s">
        <v>161</v>
      </c>
      <c r="B157" s="34" t="s">
        <v>25</v>
      </c>
      <c r="C157" s="34" t="s">
        <v>12</v>
      </c>
      <c r="D157" s="34" t="s">
        <v>159</v>
      </c>
      <c r="E157" s="34"/>
      <c r="F157" s="96">
        <f t="shared" si="11"/>
        <v>242112</v>
      </c>
      <c r="G157" s="96">
        <f t="shared" si="11"/>
        <v>242112</v>
      </c>
      <c r="H157" s="96">
        <f t="shared" si="11"/>
        <v>242112</v>
      </c>
      <c r="J157" s="131"/>
      <c r="K157" s="131"/>
      <c r="L157" s="131"/>
      <c r="M157" s="131"/>
    </row>
    <row r="158" spans="1:13" s="2" customFormat="1" ht="24" customHeight="1" x14ac:dyDescent="0.2">
      <c r="A158" s="56" t="s">
        <v>162</v>
      </c>
      <c r="B158" s="34" t="s">
        <v>25</v>
      </c>
      <c r="C158" s="34" t="s">
        <v>12</v>
      </c>
      <c r="D158" s="34" t="s">
        <v>159</v>
      </c>
      <c r="E158" s="34" t="s">
        <v>160</v>
      </c>
      <c r="F158" s="96">
        <v>242112</v>
      </c>
      <c r="G158" s="96">
        <v>242112</v>
      </c>
      <c r="H158" s="96">
        <v>242112</v>
      </c>
      <c r="J158" s="131"/>
      <c r="K158" s="131"/>
      <c r="L158" s="131"/>
      <c r="M158" s="131"/>
    </row>
    <row r="159" spans="1:13" s="2" customFormat="1" x14ac:dyDescent="0.2">
      <c r="A159" s="66" t="s">
        <v>24</v>
      </c>
      <c r="B159" s="63" t="s">
        <v>26</v>
      </c>
      <c r="C159" s="63" t="s">
        <v>8</v>
      </c>
      <c r="D159" s="34"/>
      <c r="E159" s="28"/>
      <c r="F159" s="92">
        <f t="shared" ref="F159:H162" si="12">F160</f>
        <v>120000</v>
      </c>
      <c r="G159" s="92">
        <f t="shared" si="12"/>
        <v>120000</v>
      </c>
      <c r="H159" s="92">
        <f t="shared" si="12"/>
        <v>120000</v>
      </c>
      <c r="J159" s="131"/>
      <c r="K159" s="131"/>
      <c r="L159" s="131"/>
      <c r="M159" s="131"/>
    </row>
    <row r="160" spans="1:13" s="2" customFormat="1" x14ac:dyDescent="0.2">
      <c r="A160" s="64" t="s">
        <v>33</v>
      </c>
      <c r="B160" s="61" t="s">
        <v>26</v>
      </c>
      <c r="C160" s="61" t="s">
        <v>10</v>
      </c>
      <c r="D160" s="34"/>
      <c r="E160" s="29"/>
      <c r="F160" s="93">
        <f t="shared" si="12"/>
        <v>120000</v>
      </c>
      <c r="G160" s="93">
        <f t="shared" si="12"/>
        <v>120000</v>
      </c>
      <c r="H160" s="93">
        <f t="shared" si="12"/>
        <v>120000</v>
      </c>
      <c r="J160" s="131"/>
      <c r="K160" s="131"/>
      <c r="L160" s="131"/>
      <c r="M160" s="131"/>
    </row>
    <row r="161" spans="1:13" s="2" customFormat="1" ht="21" x14ac:dyDescent="0.2">
      <c r="A161" s="67" t="s">
        <v>79</v>
      </c>
      <c r="B161" s="34" t="s">
        <v>26</v>
      </c>
      <c r="C161" s="34" t="s">
        <v>10</v>
      </c>
      <c r="D161" s="34" t="s">
        <v>89</v>
      </c>
      <c r="E161" s="31"/>
      <c r="F161" s="94">
        <f t="shared" si="12"/>
        <v>120000</v>
      </c>
      <c r="G161" s="94">
        <f t="shared" si="12"/>
        <v>120000</v>
      </c>
      <c r="H161" s="94">
        <f t="shared" si="12"/>
        <v>120000</v>
      </c>
      <c r="J161" s="131"/>
      <c r="K161" s="131"/>
      <c r="L161" s="131"/>
      <c r="M161" s="131"/>
    </row>
    <row r="162" spans="1:13" s="2" customFormat="1" ht="21" customHeight="1" x14ac:dyDescent="0.2">
      <c r="A162" s="65" t="s">
        <v>131</v>
      </c>
      <c r="B162" s="34" t="s">
        <v>26</v>
      </c>
      <c r="C162" s="34" t="s">
        <v>10</v>
      </c>
      <c r="D162" s="34" t="s">
        <v>130</v>
      </c>
      <c r="E162" s="31"/>
      <c r="F162" s="94">
        <f t="shared" si="12"/>
        <v>120000</v>
      </c>
      <c r="G162" s="94">
        <f t="shared" si="12"/>
        <v>120000</v>
      </c>
      <c r="H162" s="94">
        <f t="shared" si="12"/>
        <v>120000</v>
      </c>
      <c r="J162" s="131"/>
      <c r="K162" s="131"/>
      <c r="L162" s="131"/>
      <c r="M162" s="131"/>
    </row>
    <row r="163" spans="1:13" s="2" customFormat="1" ht="22.5" x14ac:dyDescent="0.2">
      <c r="A163" s="56" t="s">
        <v>144</v>
      </c>
      <c r="B163" s="34" t="s">
        <v>26</v>
      </c>
      <c r="C163" s="34" t="s">
        <v>10</v>
      </c>
      <c r="D163" s="34" t="s">
        <v>130</v>
      </c>
      <c r="E163" s="31" t="s">
        <v>42</v>
      </c>
      <c r="F163" s="94">
        <v>120000</v>
      </c>
      <c r="G163" s="94">
        <v>120000</v>
      </c>
      <c r="H163" s="94">
        <v>120000</v>
      </c>
      <c r="J163" s="131"/>
      <c r="K163" s="131"/>
      <c r="L163" s="131"/>
      <c r="M163" s="131"/>
    </row>
    <row r="164" spans="1:13" s="2" customFormat="1" x14ac:dyDescent="0.2">
      <c r="A164" s="76" t="s">
        <v>2</v>
      </c>
      <c r="B164" s="34"/>
      <c r="C164" s="34"/>
      <c r="D164" s="34"/>
      <c r="E164" s="31"/>
      <c r="F164" s="101">
        <f>F6+F45+F52+F63+F80+F156+F159</f>
        <v>12537983</v>
      </c>
      <c r="G164" s="101">
        <f t="shared" ref="G164:H164" si="13">G6+G45+G52+G63+G80+G156+G159</f>
        <v>12375403</v>
      </c>
      <c r="H164" s="101">
        <f t="shared" si="13"/>
        <v>12368153</v>
      </c>
    </row>
    <row r="165" spans="1:13" s="6" customFormat="1" x14ac:dyDescent="0.2">
      <c r="A165" s="77"/>
      <c r="B165" s="78"/>
      <c r="C165" s="78"/>
      <c r="D165" s="78"/>
      <c r="E165" s="24"/>
      <c r="F165" s="106"/>
      <c r="G165" s="106"/>
      <c r="H165" s="106"/>
      <c r="K165" s="6">
        <v>2020</v>
      </c>
      <c r="L165" s="6">
        <v>2021</v>
      </c>
    </row>
    <row r="166" spans="1:13" s="6" customFormat="1" x14ac:dyDescent="0.2">
      <c r="A166" s="19"/>
      <c r="B166" s="20"/>
      <c r="C166" s="20"/>
      <c r="D166" s="20"/>
      <c r="E166" s="20"/>
      <c r="F166" s="107"/>
      <c r="G166" s="107"/>
      <c r="H166" s="113"/>
      <c r="K166" s="6">
        <v>12642478</v>
      </c>
      <c r="L166" s="6">
        <v>12913453</v>
      </c>
    </row>
    <row r="167" spans="1:13" x14ac:dyDescent="0.2">
      <c r="F167" s="108"/>
      <c r="G167" s="108"/>
      <c r="H167" s="113"/>
      <c r="I167" s="14"/>
      <c r="J167" t="s">
        <v>182</v>
      </c>
      <c r="K167">
        <v>229900</v>
      </c>
      <c r="L167">
        <v>230900</v>
      </c>
    </row>
    <row r="168" spans="1:13" s="3" customFormat="1" ht="55.5" customHeight="1" x14ac:dyDescent="0.2">
      <c r="D168" s="4"/>
      <c r="F168" s="109"/>
      <c r="G168" s="109"/>
      <c r="H168" s="112"/>
      <c r="I168" s="13"/>
      <c r="J168" s="115" t="s">
        <v>183</v>
      </c>
      <c r="K168" s="3">
        <f>1959478-229900</f>
        <v>1729578</v>
      </c>
      <c r="L168" s="3">
        <f>2007453-230900</f>
        <v>1776553</v>
      </c>
    </row>
    <row r="169" spans="1:13" s="3" customFormat="1" x14ac:dyDescent="0.2">
      <c r="F169" s="110"/>
      <c r="G169" s="110"/>
      <c r="H169" s="112"/>
    </row>
    <row r="170" spans="1:13" s="3" customFormat="1" x14ac:dyDescent="0.2">
      <c r="F170" s="111"/>
      <c r="G170" s="111"/>
      <c r="H170" s="112"/>
      <c r="J170" s="3" t="s">
        <v>184</v>
      </c>
      <c r="K170" s="3">
        <f>K166-K167-K168</f>
        <v>10683000</v>
      </c>
      <c r="L170" s="3">
        <f>12913453-L167-L168</f>
        <v>10906000</v>
      </c>
    </row>
    <row r="171" spans="1:13" s="3" customFormat="1" x14ac:dyDescent="0.2">
      <c r="F171" s="111"/>
      <c r="G171" s="111"/>
      <c r="H171" s="112"/>
    </row>
    <row r="172" spans="1:13" s="3" customFormat="1" x14ac:dyDescent="0.2">
      <c r="F172" s="110"/>
      <c r="G172" s="110"/>
      <c r="H172" s="112"/>
      <c r="J172" s="4" t="s">
        <v>185</v>
      </c>
      <c r="K172" s="3">
        <f>K170*0.025</f>
        <v>267075</v>
      </c>
      <c r="L172" s="3">
        <f>L170*0.05</f>
        <v>545300</v>
      </c>
      <c r="M172" s="3" t="s">
        <v>186</v>
      </c>
    </row>
    <row r="173" spans="1:13" s="3" customFormat="1" x14ac:dyDescent="0.2">
      <c r="F173" s="110"/>
      <c r="G173" s="110"/>
      <c r="H173" s="112"/>
    </row>
    <row r="174" spans="1:13" s="3" customFormat="1" x14ac:dyDescent="0.2">
      <c r="F174" s="110"/>
      <c r="G174" s="110"/>
      <c r="H174" s="112"/>
      <c r="J174" s="3" t="s">
        <v>187</v>
      </c>
      <c r="K174" s="3">
        <f>K166-K172</f>
        <v>12375403</v>
      </c>
      <c r="L174" s="3">
        <f>L166-L172</f>
        <v>12368153</v>
      </c>
    </row>
    <row r="175" spans="1:13" s="3" customFormat="1" ht="14.25" x14ac:dyDescent="0.2">
      <c r="B175" s="7"/>
      <c r="F175" s="112"/>
      <c r="G175" s="112"/>
      <c r="H175" s="112"/>
    </row>
    <row r="176" spans="1:13" s="3" customFormat="1" x14ac:dyDescent="0.2">
      <c r="F176" s="112"/>
      <c r="G176" s="112"/>
      <c r="H176" s="112"/>
    </row>
    <row r="177" spans="6:8" s="3" customFormat="1" x14ac:dyDescent="0.2">
      <c r="F177" s="112"/>
      <c r="G177" s="112"/>
      <c r="H177" s="112"/>
    </row>
    <row r="178" spans="6:8" s="3" customFormat="1" x14ac:dyDescent="0.2">
      <c r="F178" s="112"/>
      <c r="G178" s="112"/>
      <c r="H178" s="112"/>
    </row>
    <row r="179" spans="6:8" s="3" customFormat="1" x14ac:dyDescent="0.2">
      <c r="F179" s="112"/>
      <c r="G179" s="112"/>
      <c r="H179" s="112"/>
    </row>
    <row r="180" spans="6:8" s="3" customFormat="1" x14ac:dyDescent="0.2">
      <c r="F180" s="112"/>
      <c r="G180" s="112"/>
      <c r="H180" s="112"/>
    </row>
    <row r="181" spans="6:8" s="3" customFormat="1" x14ac:dyDescent="0.2">
      <c r="F181" s="112"/>
      <c r="G181" s="112"/>
      <c r="H181" s="112"/>
    </row>
    <row r="182" spans="6:8" s="3" customFormat="1" x14ac:dyDescent="0.2">
      <c r="F182" s="112"/>
      <c r="G182" s="112"/>
      <c r="H182" s="112"/>
    </row>
    <row r="183" spans="6:8" s="3" customFormat="1" x14ac:dyDescent="0.2">
      <c r="F183" s="112"/>
      <c r="G183" s="112"/>
      <c r="H183" s="112"/>
    </row>
    <row r="184" spans="6:8" s="3" customFormat="1" x14ac:dyDescent="0.2">
      <c r="F184" s="112"/>
      <c r="G184" s="112"/>
      <c r="H184" s="112"/>
    </row>
    <row r="185" spans="6:8" s="3" customFormat="1" x14ac:dyDescent="0.2">
      <c r="F185" s="112"/>
      <c r="G185" s="112"/>
      <c r="H185" s="112"/>
    </row>
    <row r="186" spans="6:8" s="3" customFormat="1" x14ac:dyDescent="0.2">
      <c r="F186" s="112"/>
      <c r="G186" s="112"/>
      <c r="H186" s="112"/>
    </row>
    <row r="187" spans="6:8" s="3" customFormat="1" x14ac:dyDescent="0.2">
      <c r="F187" s="112"/>
      <c r="G187" s="112"/>
      <c r="H187" s="112"/>
    </row>
    <row r="188" spans="6:8" s="3" customFormat="1" x14ac:dyDescent="0.2">
      <c r="F188" s="112"/>
      <c r="G188" s="112"/>
      <c r="H188" s="112"/>
    </row>
    <row r="189" spans="6:8" s="3" customFormat="1" x14ac:dyDescent="0.2">
      <c r="F189" s="112"/>
      <c r="G189" s="112"/>
      <c r="H189" s="112"/>
    </row>
    <row r="190" spans="6:8" s="3" customFormat="1" x14ac:dyDescent="0.2">
      <c r="F190" s="112"/>
      <c r="G190" s="112"/>
      <c r="H190" s="112"/>
    </row>
    <row r="191" spans="6:8" s="3" customFormat="1" x14ac:dyDescent="0.2">
      <c r="F191" s="112"/>
      <c r="G191" s="112"/>
      <c r="H191" s="112"/>
    </row>
    <row r="192" spans="6:8" s="3" customFormat="1" x14ac:dyDescent="0.2">
      <c r="F192" s="112"/>
      <c r="G192" s="112"/>
      <c r="H192" s="112"/>
    </row>
    <row r="193" spans="6:8" s="3" customFormat="1" x14ac:dyDescent="0.2">
      <c r="F193" s="112"/>
      <c r="G193" s="112"/>
      <c r="H193" s="112"/>
    </row>
    <row r="194" spans="6:8" s="3" customFormat="1" x14ac:dyDescent="0.2">
      <c r="F194" s="112"/>
      <c r="G194" s="112"/>
      <c r="H194" s="112"/>
    </row>
    <row r="195" spans="6:8" s="3" customFormat="1" x14ac:dyDescent="0.2">
      <c r="F195" s="112"/>
      <c r="G195" s="112"/>
      <c r="H195" s="112"/>
    </row>
    <row r="196" spans="6:8" s="3" customFormat="1" x14ac:dyDescent="0.2">
      <c r="F196" s="112"/>
      <c r="G196" s="112"/>
      <c r="H196" s="112"/>
    </row>
    <row r="197" spans="6:8" s="3" customFormat="1" x14ac:dyDescent="0.2">
      <c r="F197" s="112"/>
      <c r="G197" s="112"/>
      <c r="H197" s="112"/>
    </row>
    <row r="198" spans="6:8" s="3" customFormat="1" x14ac:dyDescent="0.2">
      <c r="F198" s="112"/>
      <c r="G198" s="112"/>
      <c r="H198" s="112"/>
    </row>
    <row r="199" spans="6:8" s="3" customFormat="1" x14ac:dyDescent="0.2">
      <c r="F199" s="112"/>
      <c r="G199" s="112"/>
      <c r="H199" s="112"/>
    </row>
    <row r="200" spans="6:8" s="3" customFormat="1" x14ac:dyDescent="0.2">
      <c r="F200" s="112"/>
      <c r="G200" s="112"/>
      <c r="H200" s="112"/>
    </row>
    <row r="201" spans="6:8" s="3" customFormat="1" x14ac:dyDescent="0.2">
      <c r="F201" s="112"/>
      <c r="G201" s="112"/>
      <c r="H201" s="112"/>
    </row>
    <row r="202" spans="6:8" s="3" customFormat="1" x14ac:dyDescent="0.2">
      <c r="F202" s="112"/>
      <c r="G202" s="112"/>
      <c r="H202" s="112"/>
    </row>
    <row r="203" spans="6:8" s="3" customFormat="1" x14ac:dyDescent="0.2">
      <c r="F203" s="112"/>
      <c r="G203" s="112"/>
      <c r="H203" s="112"/>
    </row>
    <row r="204" spans="6:8" s="3" customFormat="1" x14ac:dyDescent="0.2">
      <c r="F204" s="112"/>
      <c r="G204" s="112"/>
      <c r="H204" s="112"/>
    </row>
    <row r="205" spans="6:8" s="3" customFormat="1" x14ac:dyDescent="0.2">
      <c r="F205" s="112"/>
      <c r="G205" s="112"/>
      <c r="H205" s="112"/>
    </row>
    <row r="206" spans="6:8" s="3" customFormat="1" x14ac:dyDescent="0.2">
      <c r="F206" s="112"/>
      <c r="G206" s="112"/>
      <c r="H206" s="112"/>
    </row>
    <row r="207" spans="6:8" s="3" customFormat="1" x14ac:dyDescent="0.2">
      <c r="F207" s="112"/>
      <c r="G207" s="112"/>
      <c r="H207" s="112"/>
    </row>
    <row r="208" spans="6:8" s="3" customFormat="1" x14ac:dyDescent="0.2">
      <c r="F208" s="112"/>
      <c r="G208" s="112"/>
      <c r="H208" s="112"/>
    </row>
    <row r="209" spans="6:8" s="3" customFormat="1" x14ac:dyDescent="0.2">
      <c r="F209" s="112"/>
      <c r="G209" s="112"/>
      <c r="H209" s="112"/>
    </row>
    <row r="210" spans="6:8" s="3" customFormat="1" x14ac:dyDescent="0.2">
      <c r="F210" s="112"/>
      <c r="G210" s="112"/>
      <c r="H210" s="112"/>
    </row>
    <row r="211" spans="6:8" s="3" customFormat="1" x14ac:dyDescent="0.2">
      <c r="F211" s="112"/>
      <c r="G211" s="112"/>
      <c r="H211" s="112"/>
    </row>
    <row r="212" spans="6:8" s="3" customFormat="1" x14ac:dyDescent="0.2">
      <c r="F212" s="112"/>
      <c r="G212" s="112"/>
      <c r="H212" s="112"/>
    </row>
    <row r="213" spans="6:8" s="3" customFormat="1" x14ac:dyDescent="0.2">
      <c r="F213" s="112"/>
      <c r="G213" s="112"/>
      <c r="H213" s="112"/>
    </row>
    <row r="214" spans="6:8" s="3" customFormat="1" x14ac:dyDescent="0.2">
      <c r="F214" s="112"/>
      <c r="G214" s="112"/>
      <c r="H214" s="112"/>
    </row>
    <row r="215" spans="6:8" s="3" customFormat="1" x14ac:dyDescent="0.2">
      <c r="F215" s="112"/>
      <c r="G215" s="112"/>
      <c r="H215" s="112"/>
    </row>
    <row r="216" spans="6:8" s="3" customFormat="1" x14ac:dyDescent="0.2">
      <c r="F216" s="112"/>
      <c r="G216" s="112"/>
      <c r="H216" s="112"/>
    </row>
    <row r="217" spans="6:8" s="3" customFormat="1" x14ac:dyDescent="0.2">
      <c r="F217" s="112"/>
      <c r="G217" s="112"/>
      <c r="H217" s="112"/>
    </row>
    <row r="218" spans="6:8" s="3" customFormat="1" x14ac:dyDescent="0.2">
      <c r="F218" s="112"/>
      <c r="G218" s="112"/>
      <c r="H218" s="112"/>
    </row>
    <row r="219" spans="6:8" s="3" customFormat="1" x14ac:dyDescent="0.2">
      <c r="F219" s="112"/>
      <c r="G219" s="112"/>
      <c r="H219" s="112"/>
    </row>
    <row r="220" spans="6:8" s="3" customFormat="1" x14ac:dyDescent="0.2">
      <c r="F220" s="112"/>
      <c r="G220" s="112"/>
      <c r="H220" s="112"/>
    </row>
    <row r="221" spans="6:8" s="3" customFormat="1" x14ac:dyDescent="0.2">
      <c r="F221" s="112"/>
      <c r="G221" s="112"/>
      <c r="H221" s="112"/>
    </row>
    <row r="222" spans="6:8" s="3" customFormat="1" x14ac:dyDescent="0.2">
      <c r="F222" s="112"/>
      <c r="G222" s="112"/>
      <c r="H222" s="112"/>
    </row>
    <row r="223" spans="6:8" s="3" customFormat="1" x14ac:dyDescent="0.2">
      <c r="F223" s="112"/>
      <c r="G223" s="112"/>
      <c r="H223" s="112"/>
    </row>
    <row r="224" spans="6:8" s="3" customFormat="1" x14ac:dyDescent="0.2">
      <c r="F224" s="112"/>
      <c r="G224" s="112"/>
      <c r="H224" s="112"/>
    </row>
    <row r="225" spans="6:8" s="3" customFormat="1" x14ac:dyDescent="0.2">
      <c r="F225" s="112"/>
      <c r="G225" s="112"/>
      <c r="H225" s="112"/>
    </row>
    <row r="226" spans="6:8" s="3" customFormat="1" x14ac:dyDescent="0.2">
      <c r="F226" s="112"/>
      <c r="G226" s="112"/>
      <c r="H226" s="112"/>
    </row>
    <row r="227" spans="6:8" s="3" customFormat="1" x14ac:dyDescent="0.2">
      <c r="F227" s="112"/>
      <c r="G227" s="112"/>
      <c r="H227" s="112"/>
    </row>
    <row r="228" spans="6:8" s="3" customFormat="1" x14ac:dyDescent="0.2">
      <c r="F228" s="112"/>
      <c r="G228" s="112"/>
      <c r="H228" s="112"/>
    </row>
    <row r="229" spans="6:8" s="3" customFormat="1" x14ac:dyDescent="0.2">
      <c r="F229" s="112"/>
      <c r="G229" s="112"/>
      <c r="H229" s="112"/>
    </row>
    <row r="230" spans="6:8" s="3" customFormat="1" x14ac:dyDescent="0.2">
      <c r="F230" s="112"/>
      <c r="G230" s="112"/>
      <c r="H230" s="112"/>
    </row>
    <row r="231" spans="6:8" s="3" customFormat="1" x14ac:dyDescent="0.2">
      <c r="F231" s="112"/>
      <c r="G231" s="112"/>
      <c r="H231" s="112"/>
    </row>
    <row r="232" spans="6:8" s="3" customFormat="1" x14ac:dyDescent="0.2">
      <c r="F232" s="112"/>
      <c r="G232" s="112"/>
      <c r="H232" s="112"/>
    </row>
    <row r="233" spans="6:8" s="3" customFormat="1" x14ac:dyDescent="0.2">
      <c r="F233" s="112"/>
      <c r="G233" s="112"/>
      <c r="H233" s="112"/>
    </row>
    <row r="234" spans="6:8" s="3" customFormat="1" x14ac:dyDescent="0.2">
      <c r="F234" s="112"/>
      <c r="G234" s="112"/>
      <c r="H234" s="112"/>
    </row>
    <row r="235" spans="6:8" s="3" customFormat="1" x14ac:dyDescent="0.2">
      <c r="F235" s="112"/>
      <c r="G235" s="112"/>
      <c r="H235" s="112"/>
    </row>
    <row r="236" spans="6:8" s="3" customFormat="1" x14ac:dyDescent="0.2">
      <c r="F236" s="112"/>
      <c r="G236" s="112"/>
      <c r="H236" s="112"/>
    </row>
    <row r="237" spans="6:8" s="3" customFormat="1" x14ac:dyDescent="0.2">
      <c r="F237" s="112"/>
      <c r="G237" s="112"/>
      <c r="H237" s="112"/>
    </row>
    <row r="238" spans="6:8" s="3" customFormat="1" x14ac:dyDescent="0.2">
      <c r="F238" s="112"/>
      <c r="G238" s="112"/>
      <c r="H238" s="112"/>
    </row>
    <row r="239" spans="6:8" s="3" customFormat="1" x14ac:dyDescent="0.2">
      <c r="F239" s="112"/>
      <c r="G239" s="112"/>
      <c r="H239" s="112"/>
    </row>
    <row r="240" spans="6:8" s="3" customFormat="1" x14ac:dyDescent="0.2">
      <c r="F240" s="112"/>
      <c r="G240" s="112"/>
      <c r="H240" s="112"/>
    </row>
    <row r="241" spans="6:8" s="3" customFormat="1" x14ac:dyDescent="0.2">
      <c r="F241" s="112"/>
      <c r="G241" s="112"/>
      <c r="H241" s="112"/>
    </row>
    <row r="242" spans="6:8" s="3" customFormat="1" x14ac:dyDescent="0.2">
      <c r="F242" s="112"/>
      <c r="G242" s="112"/>
      <c r="H242" s="112"/>
    </row>
    <row r="243" spans="6:8" s="3" customFormat="1" x14ac:dyDescent="0.2">
      <c r="F243" s="112"/>
      <c r="G243" s="112"/>
      <c r="H243" s="112"/>
    </row>
    <row r="244" spans="6:8" s="3" customFormat="1" x14ac:dyDescent="0.2">
      <c r="F244" s="112"/>
      <c r="G244" s="112"/>
      <c r="H244" s="112"/>
    </row>
    <row r="245" spans="6:8" s="3" customFormat="1" x14ac:dyDescent="0.2">
      <c r="F245" s="112"/>
      <c r="G245" s="112"/>
      <c r="H245" s="112"/>
    </row>
    <row r="246" spans="6:8" s="3" customFormat="1" x14ac:dyDescent="0.2">
      <c r="F246" s="112"/>
      <c r="G246" s="112"/>
      <c r="H246" s="112"/>
    </row>
    <row r="247" spans="6:8" s="3" customFormat="1" x14ac:dyDescent="0.2">
      <c r="F247" s="112"/>
      <c r="G247" s="112"/>
      <c r="H247" s="112"/>
    </row>
    <row r="248" spans="6:8" s="3" customFormat="1" x14ac:dyDescent="0.2">
      <c r="F248" s="112"/>
      <c r="G248" s="112"/>
      <c r="H248" s="112"/>
    </row>
    <row r="249" spans="6:8" s="3" customFormat="1" x14ac:dyDescent="0.2">
      <c r="F249" s="112"/>
      <c r="G249" s="112"/>
      <c r="H249" s="112"/>
    </row>
    <row r="250" spans="6:8" s="3" customFormat="1" x14ac:dyDescent="0.2">
      <c r="F250" s="112"/>
      <c r="G250" s="112"/>
      <c r="H250" s="112"/>
    </row>
    <row r="251" spans="6:8" s="3" customFormat="1" x14ac:dyDescent="0.2">
      <c r="F251" s="112"/>
      <c r="G251" s="112"/>
      <c r="H251" s="112"/>
    </row>
    <row r="252" spans="6:8" s="3" customFormat="1" x14ac:dyDescent="0.2">
      <c r="F252" s="112"/>
      <c r="G252" s="112"/>
      <c r="H252" s="112"/>
    </row>
    <row r="253" spans="6:8" s="3" customFormat="1" x14ac:dyDescent="0.2">
      <c r="F253" s="112"/>
      <c r="G253" s="112"/>
      <c r="H253" s="112"/>
    </row>
    <row r="254" spans="6:8" s="3" customFormat="1" x14ac:dyDescent="0.2">
      <c r="F254" s="112"/>
      <c r="G254" s="112"/>
      <c r="H254" s="112"/>
    </row>
    <row r="255" spans="6:8" s="3" customFormat="1" x14ac:dyDescent="0.2">
      <c r="F255" s="112"/>
      <c r="G255" s="112"/>
      <c r="H255" s="112"/>
    </row>
    <row r="256" spans="6:8" s="3" customFormat="1" x14ac:dyDescent="0.2">
      <c r="F256" s="112"/>
      <c r="G256" s="112"/>
      <c r="H256" s="112"/>
    </row>
    <row r="257" spans="6:8" s="3" customFormat="1" x14ac:dyDescent="0.2">
      <c r="F257" s="112"/>
      <c r="G257" s="112"/>
      <c r="H257" s="112"/>
    </row>
    <row r="258" spans="6:8" s="3" customFormat="1" x14ac:dyDescent="0.2">
      <c r="F258" s="112"/>
      <c r="G258" s="112"/>
      <c r="H258" s="112"/>
    </row>
    <row r="259" spans="6:8" s="3" customFormat="1" x14ac:dyDescent="0.2">
      <c r="F259" s="112"/>
      <c r="G259" s="112"/>
      <c r="H259" s="112"/>
    </row>
    <row r="260" spans="6:8" s="3" customFormat="1" x14ac:dyDescent="0.2">
      <c r="F260" s="112"/>
      <c r="G260" s="112"/>
      <c r="H260" s="112"/>
    </row>
    <row r="261" spans="6:8" s="3" customFormat="1" x14ac:dyDescent="0.2">
      <c r="F261" s="112"/>
      <c r="G261" s="112"/>
      <c r="H261" s="112"/>
    </row>
    <row r="262" spans="6:8" s="3" customFormat="1" x14ac:dyDescent="0.2">
      <c r="F262" s="112"/>
      <c r="G262" s="112"/>
      <c r="H262" s="112"/>
    </row>
    <row r="263" spans="6:8" s="3" customFormat="1" x14ac:dyDescent="0.2">
      <c r="F263" s="112"/>
      <c r="G263" s="112"/>
      <c r="H263" s="112"/>
    </row>
    <row r="264" spans="6:8" s="3" customFormat="1" x14ac:dyDescent="0.2">
      <c r="F264" s="112"/>
      <c r="G264" s="112"/>
      <c r="H264" s="112"/>
    </row>
    <row r="265" spans="6:8" s="3" customFormat="1" x14ac:dyDescent="0.2">
      <c r="F265" s="112"/>
      <c r="G265" s="112"/>
      <c r="H265" s="112"/>
    </row>
    <row r="266" spans="6:8" s="3" customFormat="1" x14ac:dyDescent="0.2">
      <c r="F266" s="112"/>
      <c r="G266" s="112"/>
      <c r="H266" s="112"/>
    </row>
    <row r="267" spans="6:8" s="3" customFormat="1" x14ac:dyDescent="0.2">
      <c r="F267" s="112"/>
      <c r="G267" s="112"/>
      <c r="H267" s="112"/>
    </row>
    <row r="268" spans="6:8" s="3" customFormat="1" x14ac:dyDescent="0.2">
      <c r="F268" s="112"/>
      <c r="G268" s="112"/>
      <c r="H268" s="112"/>
    </row>
    <row r="269" spans="6:8" s="3" customFormat="1" x14ac:dyDescent="0.2">
      <c r="F269" s="112"/>
      <c r="G269" s="112"/>
      <c r="H269" s="112"/>
    </row>
    <row r="270" spans="6:8" s="3" customFormat="1" x14ac:dyDescent="0.2">
      <c r="F270" s="112"/>
      <c r="G270" s="112"/>
      <c r="H270" s="112"/>
    </row>
    <row r="271" spans="6:8" s="3" customFormat="1" x14ac:dyDescent="0.2">
      <c r="F271" s="112"/>
      <c r="G271" s="112"/>
      <c r="H271" s="112"/>
    </row>
    <row r="272" spans="6:8" s="3" customFormat="1" x14ac:dyDescent="0.2">
      <c r="F272" s="112"/>
      <c r="G272" s="112"/>
      <c r="H272" s="112"/>
    </row>
    <row r="273" spans="6:8" s="3" customFormat="1" x14ac:dyDescent="0.2">
      <c r="F273" s="112"/>
      <c r="G273" s="112"/>
      <c r="H273" s="112"/>
    </row>
    <row r="274" spans="6:8" s="3" customFormat="1" x14ac:dyDescent="0.2">
      <c r="F274" s="112"/>
      <c r="G274" s="112"/>
      <c r="H274" s="112"/>
    </row>
    <row r="275" spans="6:8" s="3" customFormat="1" x14ac:dyDescent="0.2">
      <c r="F275" s="112"/>
      <c r="G275" s="112"/>
      <c r="H275" s="112"/>
    </row>
    <row r="276" spans="6:8" s="3" customFormat="1" x14ac:dyDescent="0.2">
      <c r="F276" s="112"/>
      <c r="G276" s="112"/>
      <c r="H276" s="112"/>
    </row>
    <row r="277" spans="6:8" s="3" customFormat="1" x14ac:dyDescent="0.2">
      <c r="F277" s="112"/>
      <c r="G277" s="112"/>
      <c r="H277" s="112"/>
    </row>
    <row r="278" spans="6:8" s="3" customFormat="1" x14ac:dyDescent="0.2">
      <c r="F278" s="112"/>
      <c r="G278" s="112"/>
      <c r="H278" s="112"/>
    </row>
    <row r="279" spans="6:8" s="3" customFormat="1" x14ac:dyDescent="0.2">
      <c r="F279" s="112"/>
      <c r="G279" s="112"/>
      <c r="H279" s="112"/>
    </row>
    <row r="280" spans="6:8" s="3" customFormat="1" x14ac:dyDescent="0.2">
      <c r="F280" s="112"/>
      <c r="G280" s="112"/>
      <c r="H280" s="112"/>
    </row>
    <row r="281" spans="6:8" s="3" customFormat="1" x14ac:dyDescent="0.2">
      <c r="F281" s="112"/>
      <c r="G281" s="112"/>
      <c r="H281" s="112"/>
    </row>
    <row r="282" spans="6:8" s="3" customFormat="1" x14ac:dyDescent="0.2">
      <c r="F282" s="112"/>
      <c r="G282" s="112"/>
      <c r="H282" s="112"/>
    </row>
    <row r="283" spans="6:8" s="3" customFormat="1" x14ac:dyDescent="0.2">
      <c r="F283" s="112"/>
      <c r="G283" s="112"/>
      <c r="H283" s="112"/>
    </row>
    <row r="284" spans="6:8" s="3" customFormat="1" x14ac:dyDescent="0.2">
      <c r="F284" s="112"/>
      <c r="G284" s="112"/>
      <c r="H284" s="112"/>
    </row>
    <row r="285" spans="6:8" s="3" customFormat="1" x14ac:dyDescent="0.2">
      <c r="F285" s="112"/>
      <c r="G285" s="112"/>
      <c r="H285" s="112"/>
    </row>
    <row r="286" spans="6:8" s="3" customFormat="1" x14ac:dyDescent="0.2">
      <c r="F286" s="112"/>
      <c r="G286" s="112"/>
      <c r="H286" s="112"/>
    </row>
    <row r="287" spans="6:8" s="3" customFormat="1" x14ac:dyDescent="0.2">
      <c r="F287" s="112"/>
      <c r="G287" s="112"/>
      <c r="H287" s="112"/>
    </row>
    <row r="288" spans="6:8" s="3" customFormat="1" x14ac:dyDescent="0.2">
      <c r="F288" s="112"/>
      <c r="G288" s="112"/>
      <c r="H288" s="112"/>
    </row>
    <row r="289" spans="6:8" s="3" customFormat="1" x14ac:dyDescent="0.2">
      <c r="F289" s="112"/>
      <c r="G289" s="112"/>
      <c r="H289" s="112"/>
    </row>
    <row r="290" spans="6:8" s="3" customFormat="1" x14ac:dyDescent="0.2">
      <c r="F290" s="112"/>
      <c r="G290" s="112"/>
      <c r="H290" s="112"/>
    </row>
    <row r="291" spans="6:8" s="3" customFormat="1" x14ac:dyDescent="0.2">
      <c r="F291" s="112"/>
      <c r="G291" s="112"/>
      <c r="H291" s="112"/>
    </row>
    <row r="292" spans="6:8" s="3" customFormat="1" x14ac:dyDescent="0.2">
      <c r="F292" s="112"/>
      <c r="G292" s="112"/>
      <c r="H292" s="112"/>
    </row>
    <row r="293" spans="6:8" s="3" customFormat="1" x14ac:dyDescent="0.2">
      <c r="F293" s="112"/>
      <c r="G293" s="112"/>
      <c r="H293" s="112"/>
    </row>
    <row r="294" spans="6:8" s="3" customFormat="1" x14ac:dyDescent="0.2">
      <c r="F294" s="112"/>
      <c r="G294" s="112"/>
      <c r="H294" s="112"/>
    </row>
    <row r="295" spans="6:8" s="3" customFormat="1" x14ac:dyDescent="0.2">
      <c r="F295" s="112"/>
      <c r="G295" s="112"/>
      <c r="H295" s="112"/>
    </row>
    <row r="296" spans="6:8" s="3" customFormat="1" x14ac:dyDescent="0.2">
      <c r="F296" s="112"/>
      <c r="G296" s="112"/>
      <c r="H296" s="112"/>
    </row>
    <row r="297" spans="6:8" s="3" customFormat="1" x14ac:dyDescent="0.2">
      <c r="F297" s="112"/>
      <c r="G297" s="112"/>
      <c r="H297" s="112"/>
    </row>
    <row r="298" spans="6:8" s="3" customFormat="1" x14ac:dyDescent="0.2">
      <c r="F298" s="112"/>
      <c r="G298" s="112"/>
      <c r="H298" s="112"/>
    </row>
    <row r="299" spans="6:8" s="3" customFormat="1" x14ac:dyDescent="0.2">
      <c r="F299" s="112"/>
      <c r="G299" s="112"/>
      <c r="H299" s="112"/>
    </row>
    <row r="300" spans="6:8" s="3" customFormat="1" x14ac:dyDescent="0.2">
      <c r="F300" s="112"/>
      <c r="G300" s="112"/>
      <c r="H300" s="112"/>
    </row>
    <row r="301" spans="6:8" s="3" customFormat="1" x14ac:dyDescent="0.2">
      <c r="F301" s="112"/>
      <c r="G301" s="112"/>
      <c r="H301" s="112"/>
    </row>
    <row r="302" spans="6:8" s="3" customFormat="1" x14ac:dyDescent="0.2">
      <c r="F302" s="112"/>
      <c r="G302" s="112"/>
      <c r="H302" s="112"/>
    </row>
    <row r="303" spans="6:8" s="3" customFormat="1" x14ac:dyDescent="0.2">
      <c r="F303" s="112"/>
      <c r="G303" s="112"/>
      <c r="H303" s="112"/>
    </row>
    <row r="304" spans="6:8" s="3" customFormat="1" x14ac:dyDescent="0.2">
      <c r="F304" s="112"/>
      <c r="G304" s="112"/>
      <c r="H304" s="112"/>
    </row>
    <row r="305" spans="6:8" s="3" customFormat="1" x14ac:dyDescent="0.2">
      <c r="F305" s="112"/>
      <c r="G305" s="112"/>
      <c r="H305" s="112"/>
    </row>
    <row r="306" spans="6:8" s="3" customFormat="1" x14ac:dyDescent="0.2">
      <c r="F306" s="112"/>
      <c r="G306" s="112"/>
      <c r="H306" s="112"/>
    </row>
    <row r="307" spans="6:8" s="3" customFormat="1" x14ac:dyDescent="0.2"/>
    <row r="308" spans="6:8" s="3" customFormat="1" x14ac:dyDescent="0.2"/>
    <row r="309" spans="6:8" s="3" customFormat="1" x14ac:dyDescent="0.2"/>
    <row r="310" spans="6:8" s="3" customFormat="1" x14ac:dyDescent="0.2"/>
    <row r="311" spans="6:8" s="3" customFormat="1" x14ac:dyDescent="0.2"/>
    <row r="312" spans="6:8" s="3" customFormat="1" x14ac:dyDescent="0.2"/>
    <row r="313" spans="6:8" s="3" customFormat="1" x14ac:dyDescent="0.2"/>
    <row r="314" spans="6:8" s="3" customFormat="1" x14ac:dyDescent="0.2"/>
    <row r="315" spans="6:8" s="3" customFormat="1" x14ac:dyDescent="0.2"/>
    <row r="316" spans="6:8" s="3" customFormat="1" x14ac:dyDescent="0.2"/>
    <row r="317" spans="6:8" s="3" customFormat="1" x14ac:dyDescent="0.2"/>
    <row r="318" spans="6:8" s="3" customFormat="1" x14ac:dyDescent="0.2"/>
    <row r="319" spans="6:8" s="3" customFormat="1" x14ac:dyDescent="0.2"/>
    <row r="320" spans="6:8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</sheetData>
  <mergeCells count="10">
    <mergeCell ref="J156:M163"/>
    <mergeCell ref="G4:G5"/>
    <mergeCell ref="B1:G1"/>
    <mergeCell ref="A2:G2"/>
    <mergeCell ref="A3:D3"/>
    <mergeCell ref="E3:F3"/>
    <mergeCell ref="A4:A5"/>
    <mergeCell ref="B4:E4"/>
    <mergeCell ref="F4:F5"/>
    <mergeCell ref="H4:H5"/>
  </mergeCells>
  <pageMargins left="0.31496062992125984" right="0.23622047244094491" top="0.35433070866141736" bottom="0.19685039370078741" header="0.23622047244094491" footer="0.27559055118110237"/>
  <pageSetup paperSize="9" scale="6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6"/>
  <sheetViews>
    <sheetView topLeftCell="A4" workbookViewId="0">
      <selection activeCell="A18" sqref="A18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.28515625" customWidth="1"/>
    <col min="7" max="7" width="28.28515625" customWidth="1"/>
    <col min="8" max="8" width="14.42578125" bestFit="1" customWidth="1"/>
  </cols>
  <sheetData>
    <row r="1" spans="1:16" ht="72" customHeight="1" x14ac:dyDescent="0.25">
      <c r="B1" s="121" t="s">
        <v>192</v>
      </c>
      <c r="C1" s="121"/>
      <c r="D1" s="121"/>
      <c r="E1" s="121"/>
      <c r="F1" s="121"/>
      <c r="G1" s="12"/>
      <c r="H1" s="12"/>
    </row>
    <row r="2" spans="1:16" ht="28.5" customHeight="1" x14ac:dyDescent="0.25">
      <c r="A2" s="122" t="s">
        <v>171</v>
      </c>
      <c r="B2" s="122"/>
      <c r="C2" s="122"/>
      <c r="D2" s="122"/>
      <c r="E2" s="122"/>
      <c r="F2" s="122"/>
      <c r="G2" s="12"/>
      <c r="H2" s="12"/>
    </row>
    <row r="3" spans="1:16" ht="9" customHeight="1" x14ac:dyDescent="0.2">
      <c r="A3" s="123"/>
      <c r="B3" s="123"/>
      <c r="C3" s="123"/>
      <c r="D3" s="123"/>
      <c r="E3" s="124"/>
      <c r="F3" s="125"/>
    </row>
    <row r="4" spans="1:16" ht="27.75" customHeight="1" x14ac:dyDescent="0.2">
      <c r="A4" s="126" t="s">
        <v>0</v>
      </c>
      <c r="B4" s="126" t="s">
        <v>1</v>
      </c>
      <c r="C4" s="126"/>
      <c r="D4" s="126"/>
      <c r="E4" s="126"/>
      <c r="F4" s="128" t="s">
        <v>198</v>
      </c>
    </row>
    <row r="5" spans="1:16" ht="61.5" customHeight="1" x14ac:dyDescent="0.2">
      <c r="A5" s="127"/>
      <c r="B5" s="26" t="s">
        <v>4</v>
      </c>
      <c r="C5" s="27" t="s">
        <v>45</v>
      </c>
      <c r="D5" s="27" t="s">
        <v>5</v>
      </c>
      <c r="E5" s="27" t="s">
        <v>6</v>
      </c>
      <c r="F5" s="129"/>
    </row>
    <row r="6" spans="1:16" x14ac:dyDescent="0.2">
      <c r="A6" s="54" t="s">
        <v>3</v>
      </c>
      <c r="B6" s="28" t="s">
        <v>7</v>
      </c>
      <c r="C6" s="28" t="s">
        <v>8</v>
      </c>
      <c r="D6" s="28"/>
      <c r="E6" s="28"/>
      <c r="F6" s="92">
        <f>F7+F12+F33+F25+F29</f>
        <v>5487203</v>
      </c>
    </row>
    <row r="7" spans="1:16" ht="22.5" x14ac:dyDescent="0.2">
      <c r="A7" s="55" t="s">
        <v>9</v>
      </c>
      <c r="B7" s="29" t="s">
        <v>7</v>
      </c>
      <c r="C7" s="29" t="s">
        <v>10</v>
      </c>
      <c r="D7" s="29"/>
      <c r="E7" s="29"/>
      <c r="F7" s="93">
        <f>F8</f>
        <v>634256</v>
      </c>
      <c r="G7" s="10"/>
    </row>
    <row r="8" spans="1:16" x14ac:dyDescent="0.2">
      <c r="A8" s="46" t="s">
        <v>72</v>
      </c>
      <c r="B8" s="31" t="s">
        <v>7</v>
      </c>
      <c r="C8" s="31" t="s">
        <v>10</v>
      </c>
      <c r="D8" s="31" t="s">
        <v>83</v>
      </c>
      <c r="E8" s="31"/>
      <c r="F8" s="94">
        <f>F9</f>
        <v>634256</v>
      </c>
    </row>
    <row r="9" spans="1:16" x14ac:dyDescent="0.2">
      <c r="A9" s="40" t="s">
        <v>11</v>
      </c>
      <c r="B9" s="31" t="s">
        <v>7</v>
      </c>
      <c r="C9" s="31" t="s">
        <v>10</v>
      </c>
      <c r="D9" s="31" t="s">
        <v>82</v>
      </c>
      <c r="E9" s="31"/>
      <c r="F9" s="94">
        <f>F10+F11</f>
        <v>634256</v>
      </c>
      <c r="I9" s="10"/>
    </row>
    <row r="10" spans="1:16" ht="22.5" x14ac:dyDescent="0.2">
      <c r="A10" s="40" t="s">
        <v>40</v>
      </c>
      <c r="B10" s="31" t="s">
        <v>7</v>
      </c>
      <c r="C10" s="31" t="s">
        <v>10</v>
      </c>
      <c r="D10" s="31" t="s">
        <v>82</v>
      </c>
      <c r="E10" s="31" t="s">
        <v>39</v>
      </c>
      <c r="F10" s="94">
        <v>487140</v>
      </c>
    </row>
    <row r="11" spans="1:16" ht="22.5" x14ac:dyDescent="0.2">
      <c r="A11" s="40" t="s">
        <v>153</v>
      </c>
      <c r="B11" s="31" t="s">
        <v>7</v>
      </c>
      <c r="C11" s="31" t="s">
        <v>10</v>
      </c>
      <c r="D11" s="31" t="s">
        <v>82</v>
      </c>
      <c r="E11" s="31" t="s">
        <v>152</v>
      </c>
      <c r="F11" s="94">
        <v>147116</v>
      </c>
    </row>
    <row r="12" spans="1:16" x14ac:dyDescent="0.2">
      <c r="A12" s="36" t="s">
        <v>143</v>
      </c>
      <c r="B12" s="33" t="s">
        <v>7</v>
      </c>
      <c r="C12" s="33" t="s">
        <v>14</v>
      </c>
      <c r="D12" s="31"/>
      <c r="E12" s="33"/>
      <c r="F12" s="95">
        <f>F13+F21</f>
        <v>4628000</v>
      </c>
      <c r="G12" s="10"/>
    </row>
    <row r="13" spans="1:16" ht="19.5" customHeight="1" x14ac:dyDescent="0.2">
      <c r="A13" s="46" t="s">
        <v>75</v>
      </c>
      <c r="B13" s="29" t="s">
        <v>13</v>
      </c>
      <c r="C13" s="29" t="s">
        <v>14</v>
      </c>
      <c r="D13" s="31" t="s">
        <v>84</v>
      </c>
      <c r="E13" s="29"/>
      <c r="F13" s="93">
        <f>F14+F15+F16+F17+F18+F19+F20</f>
        <v>4610000</v>
      </c>
      <c r="G13" s="10"/>
    </row>
    <row r="14" spans="1:16" ht="22.5" x14ac:dyDescent="0.2">
      <c r="A14" s="40" t="s">
        <v>40</v>
      </c>
      <c r="B14" s="31" t="s">
        <v>7</v>
      </c>
      <c r="C14" s="31" t="s">
        <v>14</v>
      </c>
      <c r="D14" s="31" t="s">
        <v>84</v>
      </c>
      <c r="E14" s="31" t="s">
        <v>39</v>
      </c>
      <c r="F14" s="94">
        <v>2500000</v>
      </c>
    </row>
    <row r="15" spans="1:16" ht="22.5" x14ac:dyDescent="0.2">
      <c r="A15" s="40" t="s">
        <v>153</v>
      </c>
      <c r="B15" s="31" t="s">
        <v>7</v>
      </c>
      <c r="C15" s="31" t="s">
        <v>14</v>
      </c>
      <c r="D15" s="31" t="s">
        <v>84</v>
      </c>
      <c r="E15" s="31" t="s">
        <v>152</v>
      </c>
      <c r="F15" s="94">
        <v>750000</v>
      </c>
    </row>
    <row r="16" spans="1:16" s="22" customFormat="1" ht="22.5" hidden="1" x14ac:dyDescent="0.2">
      <c r="A16" s="56" t="s">
        <v>41</v>
      </c>
      <c r="B16" s="34" t="s">
        <v>7</v>
      </c>
      <c r="C16" s="34" t="s">
        <v>14</v>
      </c>
      <c r="D16" s="34" t="s">
        <v>84</v>
      </c>
      <c r="E16" s="34" t="s">
        <v>51</v>
      </c>
      <c r="F16" s="96"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2" customFormat="1" x14ac:dyDescent="0.2">
      <c r="A17" s="56" t="s">
        <v>151</v>
      </c>
      <c r="B17" s="34" t="s">
        <v>7</v>
      </c>
      <c r="C17" s="34" t="s">
        <v>14</v>
      </c>
      <c r="D17" s="34" t="s">
        <v>84</v>
      </c>
      <c r="E17" s="34" t="s">
        <v>58</v>
      </c>
      <c r="F17" s="96">
        <v>176000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1" customFormat="1" ht="22.5" x14ac:dyDescent="0.2">
      <c r="A18" s="40" t="s">
        <v>43</v>
      </c>
      <c r="B18" s="33" t="s">
        <v>7</v>
      </c>
      <c r="C18" s="33" t="s">
        <v>14</v>
      </c>
      <c r="D18" s="31" t="s">
        <v>84</v>
      </c>
      <c r="E18" s="33" t="s">
        <v>42</v>
      </c>
      <c r="F18" s="94">
        <v>1184000</v>
      </c>
    </row>
    <row r="19" spans="1:16" s="1" customFormat="1" hidden="1" x14ac:dyDescent="0.2">
      <c r="A19" s="57" t="s">
        <v>47</v>
      </c>
      <c r="B19" s="33" t="s">
        <v>7</v>
      </c>
      <c r="C19" s="33" t="s">
        <v>14</v>
      </c>
      <c r="D19" s="31" t="s">
        <v>84</v>
      </c>
      <c r="E19" s="33" t="s">
        <v>44</v>
      </c>
      <c r="F19" s="94">
        <v>0</v>
      </c>
    </row>
    <row r="20" spans="1:16" s="1" customFormat="1" hidden="1" x14ac:dyDescent="0.2">
      <c r="A20" s="58" t="s">
        <v>48</v>
      </c>
      <c r="B20" s="33" t="s">
        <v>7</v>
      </c>
      <c r="C20" s="33" t="s">
        <v>14</v>
      </c>
      <c r="D20" s="31" t="s">
        <v>84</v>
      </c>
      <c r="E20" s="33" t="s">
        <v>46</v>
      </c>
      <c r="F20" s="94">
        <v>0</v>
      </c>
    </row>
    <row r="21" spans="1:16" s="1" customFormat="1" x14ac:dyDescent="0.2">
      <c r="A21" s="44" t="s">
        <v>76</v>
      </c>
      <c r="B21" s="31" t="s">
        <v>7</v>
      </c>
      <c r="C21" s="31" t="s">
        <v>14</v>
      </c>
      <c r="D21" s="31" t="s">
        <v>85</v>
      </c>
      <c r="E21" s="33"/>
      <c r="F21" s="94">
        <f>F22+F23+F24</f>
        <v>18000</v>
      </c>
    </row>
    <row r="22" spans="1:16" s="1" customFormat="1" x14ac:dyDescent="0.2">
      <c r="A22" s="57" t="s">
        <v>47</v>
      </c>
      <c r="B22" s="31" t="s">
        <v>7</v>
      </c>
      <c r="C22" s="31" t="s">
        <v>14</v>
      </c>
      <c r="D22" s="31" t="s">
        <v>71</v>
      </c>
      <c r="E22" s="31" t="s">
        <v>44</v>
      </c>
      <c r="F22" s="94">
        <v>3000</v>
      </c>
    </row>
    <row r="23" spans="1:16" s="1" customFormat="1" x14ac:dyDescent="0.2">
      <c r="A23" s="58" t="s">
        <v>48</v>
      </c>
      <c r="B23" s="31" t="s">
        <v>7</v>
      </c>
      <c r="C23" s="31" t="s">
        <v>14</v>
      </c>
      <c r="D23" s="31" t="s">
        <v>71</v>
      </c>
      <c r="E23" s="31" t="s">
        <v>46</v>
      </c>
      <c r="F23" s="94">
        <v>15000</v>
      </c>
    </row>
    <row r="24" spans="1:16" s="1" customFormat="1" hidden="1" x14ac:dyDescent="0.2">
      <c r="A24" s="58" t="s">
        <v>156</v>
      </c>
      <c r="B24" s="31" t="s">
        <v>7</v>
      </c>
      <c r="C24" s="31" t="s">
        <v>14</v>
      </c>
      <c r="D24" s="31" t="s">
        <v>71</v>
      </c>
      <c r="E24" s="31" t="s">
        <v>155</v>
      </c>
      <c r="F24" s="94">
        <v>0</v>
      </c>
    </row>
    <row r="25" spans="1:16" s="1" customFormat="1" x14ac:dyDescent="0.2">
      <c r="A25" s="59" t="s">
        <v>55</v>
      </c>
      <c r="B25" s="29" t="s">
        <v>7</v>
      </c>
      <c r="C25" s="29" t="s">
        <v>21</v>
      </c>
      <c r="D25" s="31"/>
      <c r="E25" s="29"/>
      <c r="F25" s="93">
        <f t="shared" ref="F25:F27" si="0">F26</f>
        <v>200000</v>
      </c>
    </row>
    <row r="26" spans="1:16" s="1" customFormat="1" x14ac:dyDescent="0.2">
      <c r="A26" s="41" t="s">
        <v>72</v>
      </c>
      <c r="B26" s="29" t="s">
        <v>7</v>
      </c>
      <c r="C26" s="29" t="s">
        <v>21</v>
      </c>
      <c r="D26" s="31" t="s">
        <v>83</v>
      </c>
      <c r="E26" s="29"/>
      <c r="F26" s="97">
        <f t="shared" si="0"/>
        <v>200000</v>
      </c>
    </row>
    <row r="27" spans="1:16" s="1" customFormat="1" ht="18.75" customHeight="1" x14ac:dyDescent="0.2">
      <c r="A27" s="57" t="s">
        <v>165</v>
      </c>
      <c r="B27" s="31" t="s">
        <v>7</v>
      </c>
      <c r="C27" s="31" t="s">
        <v>21</v>
      </c>
      <c r="D27" s="31" t="s">
        <v>167</v>
      </c>
      <c r="E27" s="31"/>
      <c r="F27" s="94">
        <f t="shared" si="0"/>
        <v>200000</v>
      </c>
    </row>
    <row r="28" spans="1:16" s="1" customFormat="1" x14ac:dyDescent="0.2">
      <c r="A28" s="40" t="s">
        <v>166</v>
      </c>
      <c r="B28" s="31" t="s">
        <v>7</v>
      </c>
      <c r="C28" s="31" t="s">
        <v>21</v>
      </c>
      <c r="D28" s="31" t="s">
        <v>167</v>
      </c>
      <c r="E28" s="31" t="s">
        <v>168</v>
      </c>
      <c r="F28" s="94">
        <v>200000</v>
      </c>
    </row>
    <row r="29" spans="1:16" hidden="1" x14ac:dyDescent="0.2">
      <c r="A29" s="60" t="s">
        <v>97</v>
      </c>
      <c r="B29" s="29" t="s">
        <v>7</v>
      </c>
      <c r="C29" s="29" t="s">
        <v>26</v>
      </c>
      <c r="D29" s="31"/>
      <c r="E29" s="29"/>
      <c r="F29" s="93">
        <f>F30</f>
        <v>0</v>
      </c>
    </row>
    <row r="30" spans="1:16" hidden="1" x14ac:dyDescent="0.2">
      <c r="A30" s="41" t="s">
        <v>72</v>
      </c>
      <c r="B30" s="31" t="s">
        <v>7</v>
      </c>
      <c r="C30" s="31" t="s">
        <v>26</v>
      </c>
      <c r="D30" s="31" t="s">
        <v>83</v>
      </c>
      <c r="E30" s="29"/>
      <c r="F30" s="97">
        <f>F31</f>
        <v>0</v>
      </c>
    </row>
    <row r="31" spans="1:16" hidden="1" x14ac:dyDescent="0.2">
      <c r="A31" s="40" t="s">
        <v>36</v>
      </c>
      <c r="B31" s="31" t="s">
        <v>7</v>
      </c>
      <c r="C31" s="31" t="s">
        <v>26</v>
      </c>
      <c r="D31" s="31" t="s">
        <v>93</v>
      </c>
      <c r="E31" s="31"/>
      <c r="F31" s="94">
        <f>F32</f>
        <v>0</v>
      </c>
    </row>
    <row r="32" spans="1:16" hidden="1" x14ac:dyDescent="0.2">
      <c r="A32" s="36" t="s">
        <v>96</v>
      </c>
      <c r="B32" s="31" t="s">
        <v>7</v>
      </c>
      <c r="C32" s="31" t="s">
        <v>26</v>
      </c>
      <c r="D32" s="31" t="s">
        <v>93</v>
      </c>
      <c r="E32" s="31" t="s">
        <v>95</v>
      </c>
      <c r="F32" s="94"/>
    </row>
    <row r="33" spans="1:7" x14ac:dyDescent="0.2">
      <c r="A33" s="60" t="s">
        <v>16</v>
      </c>
      <c r="B33" s="29" t="s">
        <v>7</v>
      </c>
      <c r="C33" s="29" t="s">
        <v>30</v>
      </c>
      <c r="D33" s="31"/>
      <c r="E33" s="29"/>
      <c r="F33" s="98">
        <f>F34+F40</f>
        <v>24947</v>
      </c>
    </row>
    <row r="34" spans="1:7" x14ac:dyDescent="0.2">
      <c r="A34" s="38" t="s">
        <v>77</v>
      </c>
      <c r="B34" s="29" t="s">
        <v>7</v>
      </c>
      <c r="C34" s="29" t="s">
        <v>30</v>
      </c>
      <c r="D34" s="31" t="s">
        <v>90</v>
      </c>
      <c r="E34" s="29"/>
      <c r="F34" s="99">
        <f>F35+F37</f>
        <v>24947</v>
      </c>
    </row>
    <row r="35" spans="1:7" ht="33.75" x14ac:dyDescent="0.2">
      <c r="A35" s="56" t="s">
        <v>86</v>
      </c>
      <c r="B35" s="61" t="s">
        <v>7</v>
      </c>
      <c r="C35" s="61" t="s">
        <v>30</v>
      </c>
      <c r="D35" s="34" t="s">
        <v>91</v>
      </c>
      <c r="E35" s="29"/>
      <c r="F35" s="99">
        <f>F36</f>
        <v>23679</v>
      </c>
    </row>
    <row r="36" spans="1:7" x14ac:dyDescent="0.2">
      <c r="A36" s="56" t="s">
        <v>81</v>
      </c>
      <c r="B36" s="61" t="s">
        <v>7</v>
      </c>
      <c r="C36" s="61" t="s">
        <v>30</v>
      </c>
      <c r="D36" s="34" t="s">
        <v>91</v>
      </c>
      <c r="E36" s="29" t="s">
        <v>59</v>
      </c>
      <c r="F36" s="100">
        <v>23679</v>
      </c>
    </row>
    <row r="37" spans="1:7" ht="22.5" x14ac:dyDescent="0.2">
      <c r="A37" s="56" t="s">
        <v>64</v>
      </c>
      <c r="B37" s="34" t="s">
        <v>7</v>
      </c>
      <c r="C37" s="34" t="s">
        <v>30</v>
      </c>
      <c r="D37" s="34" t="s">
        <v>149</v>
      </c>
      <c r="E37" s="34"/>
      <c r="F37" s="96">
        <f>F38+F39</f>
        <v>1268</v>
      </c>
      <c r="G37" s="87"/>
    </row>
    <row r="38" spans="1:7" ht="22.5" hidden="1" x14ac:dyDescent="0.2">
      <c r="A38" s="56" t="s">
        <v>50</v>
      </c>
      <c r="B38" s="34" t="s">
        <v>7</v>
      </c>
      <c r="C38" s="34" t="s">
        <v>30</v>
      </c>
      <c r="D38" s="34" t="s">
        <v>149</v>
      </c>
      <c r="E38" s="34" t="s">
        <v>49</v>
      </c>
      <c r="F38" s="96"/>
    </row>
    <row r="39" spans="1:7" ht="22.5" x14ac:dyDescent="0.2">
      <c r="A39" s="56" t="s">
        <v>43</v>
      </c>
      <c r="B39" s="34" t="s">
        <v>7</v>
      </c>
      <c r="C39" s="34" t="s">
        <v>30</v>
      </c>
      <c r="D39" s="34" t="s">
        <v>149</v>
      </c>
      <c r="E39" s="34" t="s">
        <v>42</v>
      </c>
      <c r="F39" s="96">
        <v>1268</v>
      </c>
    </row>
    <row r="40" spans="1:7" hidden="1" x14ac:dyDescent="0.2">
      <c r="A40" s="38" t="s">
        <v>72</v>
      </c>
      <c r="B40" s="61" t="s">
        <v>7</v>
      </c>
      <c r="C40" s="61" t="s">
        <v>30</v>
      </c>
      <c r="D40" s="34" t="s">
        <v>83</v>
      </c>
      <c r="E40" s="29"/>
      <c r="F40" s="99">
        <f>F41+F43</f>
        <v>0</v>
      </c>
    </row>
    <row r="41" spans="1:7" hidden="1" x14ac:dyDescent="0.2">
      <c r="A41" s="56" t="s">
        <v>73</v>
      </c>
      <c r="B41" s="61" t="s">
        <v>7</v>
      </c>
      <c r="C41" s="61" t="s">
        <v>30</v>
      </c>
      <c r="D41" s="34" t="s">
        <v>84</v>
      </c>
      <c r="E41" s="29"/>
      <c r="F41" s="99">
        <f>F42</f>
        <v>0</v>
      </c>
    </row>
    <row r="42" spans="1:7" ht="22.5" hidden="1" x14ac:dyDescent="0.2">
      <c r="A42" s="56" t="s">
        <v>43</v>
      </c>
      <c r="B42" s="61" t="s">
        <v>7</v>
      </c>
      <c r="C42" s="61" t="s">
        <v>30</v>
      </c>
      <c r="D42" s="34" t="s">
        <v>84</v>
      </c>
      <c r="E42" s="29" t="s">
        <v>42</v>
      </c>
      <c r="F42" s="100">
        <v>0</v>
      </c>
    </row>
    <row r="43" spans="1:7" hidden="1" x14ac:dyDescent="0.2">
      <c r="A43" s="62" t="s">
        <v>126</v>
      </c>
      <c r="B43" s="61" t="s">
        <v>7</v>
      </c>
      <c r="C43" s="61" t="s">
        <v>30</v>
      </c>
      <c r="D43" s="34" t="s">
        <v>127</v>
      </c>
      <c r="E43" s="29"/>
      <c r="F43" s="99">
        <f>F44</f>
        <v>0</v>
      </c>
    </row>
    <row r="44" spans="1:7" hidden="1" x14ac:dyDescent="0.2">
      <c r="A44" s="56" t="s">
        <v>125</v>
      </c>
      <c r="B44" s="61" t="s">
        <v>7</v>
      </c>
      <c r="C44" s="61" t="s">
        <v>30</v>
      </c>
      <c r="D44" s="34" t="s">
        <v>127</v>
      </c>
      <c r="E44" s="29" t="s">
        <v>128</v>
      </c>
      <c r="F44" s="100"/>
    </row>
    <row r="45" spans="1:7" x14ac:dyDescent="0.2">
      <c r="A45" s="38" t="s">
        <v>31</v>
      </c>
      <c r="B45" s="63" t="s">
        <v>10</v>
      </c>
      <c r="C45" s="63" t="s">
        <v>8</v>
      </c>
      <c r="D45" s="34"/>
      <c r="E45" s="28"/>
      <c r="F45" s="92">
        <f>F46</f>
        <v>229900</v>
      </c>
    </row>
    <row r="46" spans="1:7" x14ac:dyDescent="0.2">
      <c r="A46" s="64" t="s">
        <v>32</v>
      </c>
      <c r="B46" s="61" t="s">
        <v>10</v>
      </c>
      <c r="C46" s="61" t="s">
        <v>12</v>
      </c>
      <c r="D46" s="34"/>
      <c r="E46" s="29"/>
      <c r="F46" s="93">
        <f>F48</f>
        <v>229900</v>
      </c>
    </row>
    <row r="47" spans="1:7" ht="45" x14ac:dyDescent="0.2">
      <c r="A47" s="65" t="s">
        <v>78</v>
      </c>
      <c r="B47" s="34" t="s">
        <v>10</v>
      </c>
      <c r="C47" s="34" t="s">
        <v>12</v>
      </c>
      <c r="D47" s="34" t="s">
        <v>92</v>
      </c>
      <c r="E47" s="31"/>
      <c r="F47" s="97">
        <f>F48</f>
        <v>229900</v>
      </c>
      <c r="G47" s="87"/>
    </row>
    <row r="48" spans="1:7" ht="22.5" x14ac:dyDescent="0.2">
      <c r="A48" s="56" t="s">
        <v>28</v>
      </c>
      <c r="B48" s="34" t="s">
        <v>10</v>
      </c>
      <c r="C48" s="34" t="s">
        <v>12</v>
      </c>
      <c r="D48" s="34" t="s">
        <v>87</v>
      </c>
      <c r="E48" s="31"/>
      <c r="F48" s="94">
        <f>F49+F51+F50</f>
        <v>229900</v>
      </c>
    </row>
    <row r="49" spans="1:8" ht="22.5" x14ac:dyDescent="0.2">
      <c r="A49" s="56" t="s">
        <v>40</v>
      </c>
      <c r="B49" s="34" t="s">
        <v>10</v>
      </c>
      <c r="C49" s="34" t="s">
        <v>12</v>
      </c>
      <c r="D49" s="34" t="s">
        <v>87</v>
      </c>
      <c r="E49" s="31" t="s">
        <v>39</v>
      </c>
      <c r="F49" s="94">
        <v>172425</v>
      </c>
    </row>
    <row r="50" spans="1:8" ht="22.5" x14ac:dyDescent="0.2">
      <c r="A50" s="40" t="s">
        <v>153</v>
      </c>
      <c r="B50" s="34" t="s">
        <v>10</v>
      </c>
      <c r="C50" s="34" t="s">
        <v>12</v>
      </c>
      <c r="D50" s="34" t="s">
        <v>87</v>
      </c>
      <c r="E50" s="31" t="s">
        <v>152</v>
      </c>
      <c r="F50" s="94">
        <v>57475</v>
      </c>
    </row>
    <row r="51" spans="1:8" ht="22.5" hidden="1" x14ac:dyDescent="0.2">
      <c r="A51" s="56" t="s">
        <v>43</v>
      </c>
      <c r="B51" s="34" t="s">
        <v>10</v>
      </c>
      <c r="C51" s="34" t="s">
        <v>12</v>
      </c>
      <c r="D51" s="34" t="s">
        <v>87</v>
      </c>
      <c r="E51" s="31" t="s">
        <v>42</v>
      </c>
      <c r="F51" s="94">
        <v>0</v>
      </c>
    </row>
    <row r="52" spans="1:8" x14ac:dyDescent="0.2">
      <c r="A52" s="38" t="s">
        <v>99</v>
      </c>
      <c r="B52" s="63" t="s">
        <v>12</v>
      </c>
      <c r="C52" s="63" t="s">
        <v>8</v>
      </c>
      <c r="D52" s="63"/>
      <c r="E52" s="28"/>
      <c r="F52" s="101">
        <f>F53+F56</f>
        <v>1094420</v>
      </c>
      <c r="G52" s="10"/>
    </row>
    <row r="53" spans="1:8" ht="22.5" x14ac:dyDescent="0.2">
      <c r="A53" s="64" t="s">
        <v>100</v>
      </c>
      <c r="B53" s="61" t="s">
        <v>12</v>
      </c>
      <c r="C53" s="61" t="s">
        <v>23</v>
      </c>
      <c r="D53" s="34"/>
      <c r="E53" s="29"/>
      <c r="F53" s="102">
        <f>F54</f>
        <v>44420</v>
      </c>
      <c r="G53" s="10"/>
    </row>
    <row r="54" spans="1:8" ht="33.75" x14ac:dyDescent="0.2">
      <c r="A54" s="56" t="s">
        <v>70</v>
      </c>
      <c r="B54" s="34" t="s">
        <v>12</v>
      </c>
      <c r="C54" s="34" t="s">
        <v>23</v>
      </c>
      <c r="D54" s="34" t="s">
        <v>150</v>
      </c>
      <c r="E54" s="34"/>
      <c r="F54" s="96">
        <v>44420</v>
      </c>
    </row>
    <row r="55" spans="1:8" ht="22.5" x14ac:dyDescent="0.2">
      <c r="A55" s="56" t="s">
        <v>43</v>
      </c>
      <c r="B55" s="34" t="s">
        <v>12</v>
      </c>
      <c r="C55" s="34" t="s">
        <v>23</v>
      </c>
      <c r="D55" s="34" t="s">
        <v>150</v>
      </c>
      <c r="E55" s="34" t="s">
        <v>42</v>
      </c>
      <c r="F55" s="96">
        <v>44420</v>
      </c>
    </row>
    <row r="56" spans="1:8" x14ac:dyDescent="0.2">
      <c r="A56" s="66" t="s">
        <v>54</v>
      </c>
      <c r="B56" s="61" t="s">
        <v>12</v>
      </c>
      <c r="C56" s="61" t="s">
        <v>25</v>
      </c>
      <c r="D56" s="34"/>
      <c r="E56" s="29"/>
      <c r="F56" s="93">
        <f>F57</f>
        <v>1050000</v>
      </c>
    </row>
    <row r="57" spans="1:8" x14ac:dyDescent="0.2">
      <c r="A57" s="67" t="s">
        <v>79</v>
      </c>
      <c r="B57" s="34" t="s">
        <v>12</v>
      </c>
      <c r="C57" s="34" t="s">
        <v>25</v>
      </c>
      <c r="D57" s="34" t="s">
        <v>89</v>
      </c>
      <c r="E57" s="31"/>
      <c r="F57" s="94">
        <v>1050000</v>
      </c>
    </row>
    <row r="58" spans="1:8" hidden="1" x14ac:dyDescent="0.2">
      <c r="A58" s="65" t="s">
        <v>101</v>
      </c>
      <c r="B58" s="34" t="s">
        <v>12</v>
      </c>
      <c r="C58" s="34" t="s">
        <v>25</v>
      </c>
      <c r="D58" s="34" t="s">
        <v>94</v>
      </c>
      <c r="E58" s="31"/>
      <c r="F58" s="94">
        <f>F59</f>
        <v>0</v>
      </c>
    </row>
    <row r="59" spans="1:8" ht="22.5" hidden="1" x14ac:dyDescent="0.2">
      <c r="A59" s="56" t="s">
        <v>43</v>
      </c>
      <c r="B59" s="34" t="s">
        <v>12</v>
      </c>
      <c r="C59" s="34" t="s">
        <v>25</v>
      </c>
      <c r="D59" s="34" t="s">
        <v>94</v>
      </c>
      <c r="E59" s="31" t="s">
        <v>42</v>
      </c>
      <c r="F59" s="103"/>
    </row>
    <row r="60" spans="1:8" hidden="1" x14ac:dyDescent="0.2">
      <c r="A60" s="67"/>
      <c r="B60" s="34"/>
      <c r="C60" s="34"/>
      <c r="D60" s="34"/>
      <c r="E60" s="31"/>
      <c r="F60" s="94"/>
    </row>
    <row r="61" spans="1:8" ht="22.5" x14ac:dyDescent="0.2">
      <c r="A61" s="65" t="s">
        <v>98</v>
      </c>
      <c r="B61" s="34" t="s">
        <v>12</v>
      </c>
      <c r="C61" s="34" t="s">
        <v>25</v>
      </c>
      <c r="D61" s="34" t="s">
        <v>88</v>
      </c>
      <c r="E61" s="31"/>
      <c r="F61" s="94">
        <v>1050000</v>
      </c>
    </row>
    <row r="62" spans="1:8" ht="22.5" x14ac:dyDescent="0.2">
      <c r="A62" s="56" t="s">
        <v>43</v>
      </c>
      <c r="B62" s="34" t="s">
        <v>12</v>
      </c>
      <c r="C62" s="34" t="s">
        <v>25</v>
      </c>
      <c r="D62" s="34" t="s">
        <v>88</v>
      </c>
      <c r="E62" s="31" t="s">
        <v>42</v>
      </c>
      <c r="F62" s="94">
        <v>1050000</v>
      </c>
      <c r="H62" s="17"/>
    </row>
    <row r="63" spans="1:8" x14ac:dyDescent="0.2">
      <c r="A63" s="38" t="s">
        <v>17</v>
      </c>
      <c r="B63" s="63" t="s">
        <v>14</v>
      </c>
      <c r="C63" s="63" t="s">
        <v>8</v>
      </c>
      <c r="D63" s="34"/>
      <c r="E63" s="28"/>
      <c r="F63" s="92">
        <f>F64+F73</f>
        <v>864500</v>
      </c>
      <c r="H63" s="17"/>
    </row>
    <row r="64" spans="1:8" s="1" customFormat="1" x14ac:dyDescent="0.2">
      <c r="A64" s="66" t="s">
        <v>37</v>
      </c>
      <c r="B64" s="61" t="s">
        <v>14</v>
      </c>
      <c r="C64" s="61" t="s">
        <v>23</v>
      </c>
      <c r="D64" s="34"/>
      <c r="E64" s="47"/>
      <c r="F64" s="93">
        <f>F69+F65</f>
        <v>864500</v>
      </c>
    </row>
    <row r="65" spans="1:8" x14ac:dyDescent="0.2">
      <c r="A65" s="38" t="s">
        <v>77</v>
      </c>
      <c r="B65" s="34" t="s">
        <v>14</v>
      </c>
      <c r="C65" s="34" t="s">
        <v>23</v>
      </c>
      <c r="D65" s="34" t="s">
        <v>90</v>
      </c>
      <c r="E65" s="28"/>
      <c r="F65" s="101">
        <f>F66</f>
        <v>864500</v>
      </c>
      <c r="H65" s="17"/>
    </row>
    <row r="66" spans="1:8" s="1" customFormat="1" ht="33.75" x14ac:dyDescent="0.2">
      <c r="A66" s="56" t="s">
        <v>65</v>
      </c>
      <c r="B66" s="34" t="s">
        <v>14</v>
      </c>
      <c r="C66" s="34" t="s">
        <v>23</v>
      </c>
      <c r="D66" s="34" t="s">
        <v>103</v>
      </c>
      <c r="E66" s="33"/>
      <c r="F66" s="94">
        <f>F67+F68</f>
        <v>864500</v>
      </c>
    </row>
    <row r="67" spans="1:8" s="1" customFormat="1" ht="22.5" hidden="1" x14ac:dyDescent="0.2">
      <c r="A67" s="56" t="s">
        <v>50</v>
      </c>
      <c r="B67" s="34" t="s">
        <v>14</v>
      </c>
      <c r="C67" s="34" t="s">
        <v>23</v>
      </c>
      <c r="D67" s="34" t="s">
        <v>103</v>
      </c>
      <c r="E67" s="33" t="s">
        <v>49</v>
      </c>
      <c r="F67" s="94"/>
    </row>
    <row r="68" spans="1:8" s="1" customFormat="1" ht="22.5" x14ac:dyDescent="0.2">
      <c r="A68" s="56" t="s">
        <v>43</v>
      </c>
      <c r="B68" s="34" t="s">
        <v>14</v>
      </c>
      <c r="C68" s="34" t="s">
        <v>23</v>
      </c>
      <c r="D68" s="34" t="s">
        <v>103</v>
      </c>
      <c r="E68" s="33" t="s">
        <v>42</v>
      </c>
      <c r="F68" s="94">
        <v>864500</v>
      </c>
    </row>
    <row r="69" spans="1:8" s="1" customFormat="1" hidden="1" x14ac:dyDescent="0.2">
      <c r="A69" s="68" t="s">
        <v>79</v>
      </c>
      <c r="B69" s="34" t="s">
        <v>14</v>
      </c>
      <c r="C69" s="34" t="s">
        <v>23</v>
      </c>
      <c r="D69" s="34" t="s">
        <v>89</v>
      </c>
      <c r="E69" s="33"/>
      <c r="F69" s="94">
        <f>F70</f>
        <v>0</v>
      </c>
    </row>
    <row r="70" spans="1:8" s="1" customFormat="1" ht="22.5" hidden="1" x14ac:dyDescent="0.2">
      <c r="A70" s="56" t="s">
        <v>102</v>
      </c>
      <c r="B70" s="34" t="s">
        <v>14</v>
      </c>
      <c r="C70" s="34" t="s">
        <v>23</v>
      </c>
      <c r="D70" s="34" t="s">
        <v>142</v>
      </c>
      <c r="E70" s="33"/>
      <c r="F70" s="94">
        <f>F72+F71</f>
        <v>0</v>
      </c>
    </row>
    <row r="71" spans="1:8" s="1" customFormat="1" ht="22.5" hidden="1" x14ac:dyDescent="0.2">
      <c r="A71" s="56" t="s">
        <v>50</v>
      </c>
      <c r="B71" s="34" t="s">
        <v>14</v>
      </c>
      <c r="C71" s="34" t="s">
        <v>23</v>
      </c>
      <c r="D71" s="34" t="s">
        <v>142</v>
      </c>
      <c r="E71" s="33" t="s">
        <v>49</v>
      </c>
      <c r="F71" s="94"/>
    </row>
    <row r="72" spans="1:8" s="1" customFormat="1" ht="22.5" hidden="1" x14ac:dyDescent="0.2">
      <c r="A72" s="56" t="s">
        <v>43</v>
      </c>
      <c r="B72" s="34" t="s">
        <v>34</v>
      </c>
      <c r="C72" s="34" t="s">
        <v>23</v>
      </c>
      <c r="D72" s="34" t="s">
        <v>142</v>
      </c>
      <c r="E72" s="33" t="s">
        <v>42</v>
      </c>
      <c r="F72" s="94">
        <v>0</v>
      </c>
    </row>
    <row r="73" spans="1:8" s="1" customFormat="1" hidden="1" x14ac:dyDescent="0.2">
      <c r="A73" s="56" t="s">
        <v>62</v>
      </c>
      <c r="B73" s="34" t="s">
        <v>14</v>
      </c>
      <c r="C73" s="34" t="s">
        <v>61</v>
      </c>
      <c r="D73" s="34"/>
      <c r="E73" s="33"/>
      <c r="F73" s="95">
        <f>F74</f>
        <v>0</v>
      </c>
    </row>
    <row r="74" spans="1:8" s="1" customFormat="1" hidden="1" x14ac:dyDescent="0.2">
      <c r="A74" s="67" t="s">
        <v>72</v>
      </c>
      <c r="B74" s="34" t="s">
        <v>14</v>
      </c>
      <c r="C74" s="34" t="s">
        <v>61</v>
      </c>
      <c r="D74" s="34" t="s">
        <v>83</v>
      </c>
      <c r="E74" s="33"/>
      <c r="F74" s="101">
        <f>F75+F78</f>
        <v>0</v>
      </c>
    </row>
    <row r="75" spans="1:8" s="1" customFormat="1" hidden="1" x14ac:dyDescent="0.2">
      <c r="A75" s="56" t="s">
        <v>63</v>
      </c>
      <c r="B75" s="34" t="s">
        <v>14</v>
      </c>
      <c r="C75" s="34" t="s">
        <v>61</v>
      </c>
      <c r="D75" s="34" t="s">
        <v>117</v>
      </c>
      <c r="E75" s="33"/>
      <c r="F75" s="94">
        <v>0</v>
      </c>
    </row>
    <row r="76" spans="1:8" s="1" customFormat="1" ht="22.5" hidden="1" x14ac:dyDescent="0.2">
      <c r="A76" s="56" t="s">
        <v>43</v>
      </c>
      <c r="B76" s="34" t="s">
        <v>14</v>
      </c>
      <c r="C76" s="34" t="s">
        <v>61</v>
      </c>
      <c r="D76" s="34" t="s">
        <v>117</v>
      </c>
      <c r="E76" s="33" t="s">
        <v>42</v>
      </c>
      <c r="F76" s="94">
        <v>0</v>
      </c>
    </row>
    <row r="77" spans="1:8" s="1" customFormat="1" hidden="1" x14ac:dyDescent="0.2">
      <c r="A77" s="56" t="s">
        <v>48</v>
      </c>
      <c r="B77" s="34" t="s">
        <v>14</v>
      </c>
      <c r="C77" s="34" t="s">
        <v>61</v>
      </c>
      <c r="D77" s="34" t="s">
        <v>118</v>
      </c>
      <c r="E77" s="33" t="s">
        <v>46</v>
      </c>
      <c r="F77" s="94"/>
    </row>
    <row r="78" spans="1:8" s="1" customFormat="1" ht="21" hidden="1" x14ac:dyDescent="0.2">
      <c r="A78" s="62" t="s">
        <v>119</v>
      </c>
      <c r="B78" s="34" t="s">
        <v>14</v>
      </c>
      <c r="C78" s="34" t="s">
        <v>61</v>
      </c>
      <c r="D78" s="63" t="s">
        <v>120</v>
      </c>
      <c r="E78" s="33"/>
      <c r="F78" s="94">
        <f>F79</f>
        <v>0</v>
      </c>
    </row>
    <row r="79" spans="1:8" s="1" customFormat="1" ht="22.5" hidden="1" x14ac:dyDescent="0.2">
      <c r="A79" s="56" t="s">
        <v>43</v>
      </c>
      <c r="B79" s="34" t="s">
        <v>14</v>
      </c>
      <c r="C79" s="34" t="s">
        <v>61</v>
      </c>
      <c r="D79" s="34" t="s">
        <v>120</v>
      </c>
      <c r="E79" s="33" t="s">
        <v>42</v>
      </c>
      <c r="F79" s="94">
        <v>0</v>
      </c>
    </row>
    <row r="80" spans="1:8" s="2" customFormat="1" x14ac:dyDescent="0.2">
      <c r="A80" s="38" t="s">
        <v>27</v>
      </c>
      <c r="B80" s="63" t="s">
        <v>15</v>
      </c>
      <c r="C80" s="63" t="s">
        <v>8</v>
      </c>
      <c r="D80" s="34"/>
      <c r="E80" s="28"/>
      <c r="F80" s="101">
        <f>F81+F89+F98+F118</f>
        <v>4499848</v>
      </c>
      <c r="G80" s="16"/>
      <c r="H80" s="18"/>
    </row>
    <row r="81" spans="1:7" s="2" customFormat="1" x14ac:dyDescent="0.2">
      <c r="A81" s="64" t="s">
        <v>35</v>
      </c>
      <c r="B81" s="61" t="s">
        <v>15</v>
      </c>
      <c r="C81" s="61" t="s">
        <v>7</v>
      </c>
      <c r="D81" s="34"/>
      <c r="E81" s="29"/>
      <c r="F81" s="104">
        <f>F87+F83</f>
        <v>25740</v>
      </c>
      <c r="G81" s="16"/>
    </row>
    <row r="82" spans="1:7" s="2" customFormat="1" x14ac:dyDescent="0.2">
      <c r="A82" s="38" t="s">
        <v>77</v>
      </c>
      <c r="B82" s="34" t="s">
        <v>15</v>
      </c>
      <c r="C82" s="34" t="s">
        <v>7</v>
      </c>
      <c r="D82" s="34" t="s">
        <v>90</v>
      </c>
      <c r="E82" s="29"/>
      <c r="F82" s="97">
        <f>F83</f>
        <v>25740</v>
      </c>
      <c r="G82" s="16"/>
    </row>
    <row r="83" spans="1:7" s="2" customFormat="1" ht="56.25" x14ac:dyDescent="0.2">
      <c r="A83" s="56" t="s">
        <v>66</v>
      </c>
      <c r="B83" s="34" t="s">
        <v>15</v>
      </c>
      <c r="C83" s="34" t="s">
        <v>7</v>
      </c>
      <c r="D83" s="34" t="s">
        <v>104</v>
      </c>
      <c r="E83" s="33"/>
      <c r="F83" s="94">
        <f>F84+F85</f>
        <v>25740</v>
      </c>
      <c r="G83" s="16"/>
    </row>
    <row r="84" spans="1:7" s="2" customFormat="1" ht="22.5" hidden="1" x14ac:dyDescent="0.2">
      <c r="A84" s="56" t="s">
        <v>50</v>
      </c>
      <c r="B84" s="34" t="s">
        <v>15</v>
      </c>
      <c r="C84" s="34" t="s">
        <v>7</v>
      </c>
      <c r="D84" s="34" t="s">
        <v>104</v>
      </c>
      <c r="E84" s="33" t="s">
        <v>49</v>
      </c>
      <c r="F84" s="94"/>
      <c r="G84" s="16"/>
    </row>
    <row r="85" spans="1:7" s="2" customFormat="1" ht="22.5" x14ac:dyDescent="0.2">
      <c r="A85" s="56" t="s">
        <v>43</v>
      </c>
      <c r="B85" s="34" t="s">
        <v>15</v>
      </c>
      <c r="C85" s="34" t="s">
        <v>7</v>
      </c>
      <c r="D85" s="34" t="s">
        <v>104</v>
      </c>
      <c r="E85" s="33" t="s">
        <v>42</v>
      </c>
      <c r="F85" s="94">
        <v>25740</v>
      </c>
      <c r="G85" s="16"/>
    </row>
    <row r="86" spans="1:7" s="2" customFormat="1" hidden="1" x14ac:dyDescent="0.2">
      <c r="A86" s="68" t="s">
        <v>79</v>
      </c>
      <c r="B86" s="34" t="s">
        <v>15</v>
      </c>
      <c r="C86" s="34" t="s">
        <v>7</v>
      </c>
      <c r="D86" s="34" t="s">
        <v>89</v>
      </c>
      <c r="E86" s="33"/>
      <c r="F86" s="94">
        <f>F87</f>
        <v>0</v>
      </c>
      <c r="G86" s="16"/>
    </row>
    <row r="87" spans="1:7" s="2" customFormat="1" hidden="1" x14ac:dyDescent="0.2">
      <c r="A87" s="56" t="s">
        <v>134</v>
      </c>
      <c r="B87" s="34" t="s">
        <v>15</v>
      </c>
      <c r="C87" s="34" t="s">
        <v>7</v>
      </c>
      <c r="D87" s="34" t="s">
        <v>135</v>
      </c>
      <c r="E87" s="31"/>
      <c r="F87" s="94">
        <f>F88</f>
        <v>0</v>
      </c>
      <c r="G87" s="16"/>
    </row>
    <row r="88" spans="1:7" s="2" customFormat="1" ht="22.5" hidden="1" x14ac:dyDescent="0.2">
      <c r="A88" s="56" t="s">
        <v>43</v>
      </c>
      <c r="B88" s="34" t="s">
        <v>15</v>
      </c>
      <c r="C88" s="34" t="s">
        <v>7</v>
      </c>
      <c r="D88" s="34" t="s">
        <v>135</v>
      </c>
      <c r="E88" s="31" t="s">
        <v>42</v>
      </c>
      <c r="F88" s="94">
        <v>0</v>
      </c>
      <c r="G88" s="16"/>
    </row>
    <row r="89" spans="1:7" s="2" customFormat="1" x14ac:dyDescent="0.2">
      <c r="A89" s="69" t="s">
        <v>56</v>
      </c>
      <c r="B89" s="61" t="s">
        <v>15</v>
      </c>
      <c r="C89" s="61" t="s">
        <v>10</v>
      </c>
      <c r="D89" s="34"/>
      <c r="E89" s="47"/>
      <c r="F89" s="92">
        <f>F90+F94</f>
        <v>1023500</v>
      </c>
    </row>
    <row r="90" spans="1:7" s="2" customFormat="1" x14ac:dyDescent="0.2">
      <c r="A90" s="38" t="s">
        <v>77</v>
      </c>
      <c r="B90" s="34" t="s">
        <v>15</v>
      </c>
      <c r="C90" s="34" t="s">
        <v>10</v>
      </c>
      <c r="D90" s="34" t="s">
        <v>90</v>
      </c>
      <c r="E90" s="47"/>
      <c r="F90" s="105">
        <f>F91+F92</f>
        <v>123500</v>
      </c>
    </row>
    <row r="91" spans="1:7" s="2" customFormat="1" ht="45" x14ac:dyDescent="0.2">
      <c r="A91" s="56" t="s">
        <v>67</v>
      </c>
      <c r="B91" s="34" t="s">
        <v>15</v>
      </c>
      <c r="C91" s="34" t="s">
        <v>10</v>
      </c>
      <c r="D91" s="34" t="s">
        <v>105</v>
      </c>
      <c r="E91" s="33"/>
      <c r="F91" s="94">
        <v>123500</v>
      </c>
    </row>
    <row r="92" spans="1:7" s="2" customFormat="1" ht="22.5" hidden="1" x14ac:dyDescent="0.2">
      <c r="A92" s="56" t="s">
        <v>50</v>
      </c>
      <c r="B92" s="34" t="s">
        <v>15</v>
      </c>
      <c r="C92" s="34" t="s">
        <v>10</v>
      </c>
      <c r="D92" s="34" t="s">
        <v>169</v>
      </c>
      <c r="E92" s="33" t="s">
        <v>42</v>
      </c>
      <c r="F92" s="94">
        <v>0</v>
      </c>
    </row>
    <row r="93" spans="1:7" s="2" customFormat="1" ht="22.5" hidden="1" x14ac:dyDescent="0.2">
      <c r="A93" s="56" t="s">
        <v>43</v>
      </c>
      <c r="B93" s="34" t="s">
        <v>15</v>
      </c>
      <c r="C93" s="34" t="s">
        <v>10</v>
      </c>
      <c r="D93" s="34" t="s">
        <v>169</v>
      </c>
      <c r="E93" s="33" t="s">
        <v>42</v>
      </c>
      <c r="F93" s="94"/>
    </row>
    <row r="94" spans="1:7" s="2" customFormat="1" x14ac:dyDescent="0.2">
      <c r="A94" s="68" t="s">
        <v>79</v>
      </c>
      <c r="B94" s="34" t="s">
        <v>15</v>
      </c>
      <c r="C94" s="34" t="s">
        <v>10</v>
      </c>
      <c r="D94" s="34" t="s">
        <v>89</v>
      </c>
      <c r="E94" s="33"/>
      <c r="F94" s="94">
        <f>F95+F96+F97</f>
        <v>900000</v>
      </c>
    </row>
    <row r="95" spans="1:7" s="2" customFormat="1" ht="33.75" hidden="1" x14ac:dyDescent="0.2">
      <c r="A95" s="65" t="s">
        <v>80</v>
      </c>
      <c r="B95" s="34" t="s">
        <v>15</v>
      </c>
      <c r="C95" s="34" t="s">
        <v>10</v>
      </c>
      <c r="D95" s="34" t="s">
        <v>110</v>
      </c>
      <c r="E95" s="33"/>
      <c r="F95" s="94"/>
    </row>
    <row r="96" spans="1:7" s="2" customFormat="1" ht="22.5" hidden="1" x14ac:dyDescent="0.2">
      <c r="A96" s="56" t="s">
        <v>43</v>
      </c>
      <c r="B96" s="34" t="s">
        <v>15</v>
      </c>
      <c r="C96" s="34" t="s">
        <v>10</v>
      </c>
      <c r="D96" s="34" t="s">
        <v>110</v>
      </c>
      <c r="E96" s="33" t="s">
        <v>42</v>
      </c>
      <c r="F96" s="94">
        <v>0</v>
      </c>
    </row>
    <row r="97" spans="1:6" s="2" customFormat="1" ht="33.75" x14ac:dyDescent="0.2">
      <c r="A97" s="56" t="s">
        <v>158</v>
      </c>
      <c r="B97" s="34" t="s">
        <v>15</v>
      </c>
      <c r="C97" s="34" t="s">
        <v>10</v>
      </c>
      <c r="D97" s="34" t="s">
        <v>110</v>
      </c>
      <c r="E97" s="33" t="s">
        <v>157</v>
      </c>
      <c r="F97" s="94">
        <v>900000</v>
      </c>
    </row>
    <row r="98" spans="1:6" s="2" customFormat="1" x14ac:dyDescent="0.2">
      <c r="A98" s="70" t="s">
        <v>52</v>
      </c>
      <c r="B98" s="34" t="s">
        <v>15</v>
      </c>
      <c r="C98" s="34" t="s">
        <v>12</v>
      </c>
      <c r="D98" s="34"/>
      <c r="E98" s="47"/>
      <c r="F98" s="92">
        <f>F102+F109+F99</f>
        <v>3450608</v>
      </c>
    </row>
    <row r="99" spans="1:6" s="2" customFormat="1" hidden="1" x14ac:dyDescent="0.2">
      <c r="A99" s="71" t="s">
        <v>163</v>
      </c>
      <c r="B99" s="34" t="s">
        <v>15</v>
      </c>
      <c r="C99" s="34" t="s">
        <v>12</v>
      </c>
      <c r="D99" s="34" t="s">
        <v>164</v>
      </c>
      <c r="E99" s="33"/>
      <c r="F99" s="96">
        <f>F101+F100</f>
        <v>0</v>
      </c>
    </row>
    <row r="100" spans="1:6" s="2" customFormat="1" ht="22.5" hidden="1" x14ac:dyDescent="0.2">
      <c r="A100" s="56" t="s">
        <v>50</v>
      </c>
      <c r="B100" s="34" t="s">
        <v>15</v>
      </c>
      <c r="C100" s="34" t="s">
        <v>12</v>
      </c>
      <c r="D100" s="34" t="s">
        <v>164</v>
      </c>
      <c r="E100" s="33" t="s">
        <v>49</v>
      </c>
      <c r="F100" s="96">
        <v>0</v>
      </c>
    </row>
    <row r="101" spans="1:6" s="2" customFormat="1" ht="22.5" hidden="1" x14ac:dyDescent="0.2">
      <c r="A101" s="56" t="s">
        <v>43</v>
      </c>
      <c r="B101" s="34" t="s">
        <v>15</v>
      </c>
      <c r="C101" s="34" t="s">
        <v>12</v>
      </c>
      <c r="D101" s="34" t="s">
        <v>164</v>
      </c>
      <c r="E101" s="33" t="s">
        <v>42</v>
      </c>
      <c r="F101" s="96"/>
    </row>
    <row r="102" spans="1:6" s="2" customFormat="1" x14ac:dyDescent="0.2">
      <c r="A102" s="38" t="s">
        <v>77</v>
      </c>
      <c r="B102" s="34" t="s">
        <v>15</v>
      </c>
      <c r="C102" s="34" t="s">
        <v>12</v>
      </c>
      <c r="D102" s="34" t="s">
        <v>90</v>
      </c>
      <c r="E102" s="47"/>
      <c r="F102" s="97">
        <f>F103+F106</f>
        <v>657075</v>
      </c>
    </row>
    <row r="103" spans="1:6" s="2" customFormat="1" ht="22.5" x14ac:dyDescent="0.2">
      <c r="A103" s="56" t="s">
        <v>68</v>
      </c>
      <c r="B103" s="34" t="s">
        <v>15</v>
      </c>
      <c r="C103" s="34" t="s">
        <v>12</v>
      </c>
      <c r="D103" s="34" t="s">
        <v>106</v>
      </c>
      <c r="E103" s="34"/>
      <c r="F103" s="96">
        <v>642592</v>
      </c>
    </row>
    <row r="104" spans="1:6" s="2" customFormat="1" ht="22.5" hidden="1" x14ac:dyDescent="0.2">
      <c r="A104" s="56" t="s">
        <v>50</v>
      </c>
      <c r="B104" s="34" t="s">
        <v>15</v>
      </c>
      <c r="C104" s="34" t="s">
        <v>12</v>
      </c>
      <c r="D104" s="34" t="s">
        <v>106</v>
      </c>
      <c r="E104" s="34" t="s">
        <v>49</v>
      </c>
      <c r="F104" s="96"/>
    </row>
    <row r="105" spans="1:6" s="2" customFormat="1" ht="22.5" x14ac:dyDescent="0.2">
      <c r="A105" s="56" t="s">
        <v>43</v>
      </c>
      <c r="B105" s="34" t="s">
        <v>15</v>
      </c>
      <c r="C105" s="34" t="s">
        <v>12</v>
      </c>
      <c r="D105" s="34" t="s">
        <v>106</v>
      </c>
      <c r="E105" s="34" t="s">
        <v>42</v>
      </c>
      <c r="F105" s="96">
        <v>642592</v>
      </c>
    </row>
    <row r="106" spans="1:6" s="2" customFormat="1" ht="22.5" x14ac:dyDescent="0.2">
      <c r="A106" s="56" t="s">
        <v>69</v>
      </c>
      <c r="B106" s="34" t="s">
        <v>15</v>
      </c>
      <c r="C106" s="34" t="s">
        <v>12</v>
      </c>
      <c r="D106" s="34" t="s">
        <v>107</v>
      </c>
      <c r="E106" s="34"/>
      <c r="F106" s="96">
        <v>14483</v>
      </c>
    </row>
    <row r="107" spans="1:6" s="2" customFormat="1" ht="22.5" hidden="1" x14ac:dyDescent="0.2">
      <c r="A107" s="56" t="s">
        <v>50</v>
      </c>
      <c r="B107" s="34" t="s">
        <v>15</v>
      </c>
      <c r="C107" s="34" t="s">
        <v>12</v>
      </c>
      <c r="D107" s="34" t="s">
        <v>107</v>
      </c>
      <c r="E107" s="34" t="s">
        <v>49</v>
      </c>
      <c r="F107" s="96"/>
    </row>
    <row r="108" spans="1:6" s="2" customFormat="1" ht="22.5" hidden="1" x14ac:dyDescent="0.2">
      <c r="A108" s="56" t="s">
        <v>43</v>
      </c>
      <c r="B108" s="34" t="s">
        <v>15</v>
      </c>
      <c r="C108" s="34" t="s">
        <v>12</v>
      </c>
      <c r="D108" s="34" t="s">
        <v>107</v>
      </c>
      <c r="E108" s="34" t="s">
        <v>42</v>
      </c>
      <c r="F108" s="96">
        <v>0</v>
      </c>
    </row>
    <row r="109" spans="1:6" s="2" customFormat="1" x14ac:dyDescent="0.2">
      <c r="A109" s="68" t="s">
        <v>79</v>
      </c>
      <c r="B109" s="34" t="s">
        <v>15</v>
      </c>
      <c r="C109" s="34" t="s">
        <v>12</v>
      </c>
      <c r="D109" s="34" t="s">
        <v>89</v>
      </c>
      <c r="E109" s="53"/>
      <c r="F109" s="93">
        <f>F110+F112+F114+F116</f>
        <v>2793533</v>
      </c>
    </row>
    <row r="110" spans="1:6" s="2" customFormat="1" x14ac:dyDescent="0.2">
      <c r="A110" s="71" t="s">
        <v>53</v>
      </c>
      <c r="B110" s="34" t="s">
        <v>15</v>
      </c>
      <c r="C110" s="34" t="s">
        <v>12</v>
      </c>
      <c r="D110" s="34" t="s">
        <v>132</v>
      </c>
      <c r="E110" s="33"/>
      <c r="F110" s="94">
        <f>F111</f>
        <v>1600000</v>
      </c>
    </row>
    <row r="111" spans="1:6" s="2" customFormat="1" ht="22.5" x14ac:dyDescent="0.2">
      <c r="A111" s="56" t="s">
        <v>43</v>
      </c>
      <c r="B111" s="34" t="s">
        <v>15</v>
      </c>
      <c r="C111" s="34" t="s">
        <v>12</v>
      </c>
      <c r="D111" s="34" t="s">
        <v>132</v>
      </c>
      <c r="E111" s="33" t="s">
        <v>42</v>
      </c>
      <c r="F111" s="94">
        <v>1600000</v>
      </c>
    </row>
    <row r="112" spans="1:6" s="2" customFormat="1" x14ac:dyDescent="0.2">
      <c r="A112" s="72" t="s">
        <v>74</v>
      </c>
      <c r="B112" s="34" t="s">
        <v>15</v>
      </c>
      <c r="C112" s="34" t="s">
        <v>12</v>
      </c>
      <c r="D112" s="34" t="s">
        <v>133</v>
      </c>
      <c r="E112" s="33"/>
      <c r="F112" s="94">
        <f>F113</f>
        <v>100000</v>
      </c>
    </row>
    <row r="113" spans="1:6" s="2" customFormat="1" ht="22.5" x14ac:dyDescent="0.2">
      <c r="A113" s="56" t="s">
        <v>43</v>
      </c>
      <c r="B113" s="34" t="s">
        <v>15</v>
      </c>
      <c r="C113" s="34" t="s">
        <v>12</v>
      </c>
      <c r="D113" s="34" t="s">
        <v>133</v>
      </c>
      <c r="E113" s="33" t="s">
        <v>42</v>
      </c>
      <c r="F113" s="94">
        <v>100000</v>
      </c>
    </row>
    <row r="114" spans="1:6" s="2" customFormat="1" x14ac:dyDescent="0.2">
      <c r="A114" s="56" t="s">
        <v>137</v>
      </c>
      <c r="B114" s="34" t="s">
        <v>15</v>
      </c>
      <c r="C114" s="34" t="s">
        <v>12</v>
      </c>
      <c r="D114" s="34" t="s">
        <v>136</v>
      </c>
      <c r="E114" s="33"/>
      <c r="F114" s="94">
        <f>F115</f>
        <v>50000</v>
      </c>
    </row>
    <row r="115" spans="1:6" s="2" customFormat="1" ht="22.5" x14ac:dyDescent="0.2">
      <c r="A115" s="56" t="s">
        <v>43</v>
      </c>
      <c r="B115" s="34" t="s">
        <v>15</v>
      </c>
      <c r="C115" s="34" t="s">
        <v>12</v>
      </c>
      <c r="D115" s="34" t="s">
        <v>136</v>
      </c>
      <c r="E115" s="33" t="s">
        <v>42</v>
      </c>
      <c r="F115" s="94">
        <v>50000</v>
      </c>
    </row>
    <row r="116" spans="1:6" s="2" customFormat="1" x14ac:dyDescent="0.2">
      <c r="A116" s="56" t="s">
        <v>139</v>
      </c>
      <c r="B116" s="34" t="s">
        <v>15</v>
      </c>
      <c r="C116" s="34" t="s">
        <v>12</v>
      </c>
      <c r="D116" s="34" t="s">
        <v>138</v>
      </c>
      <c r="E116" s="33"/>
      <c r="F116" s="94">
        <f>F117</f>
        <v>1043533</v>
      </c>
    </row>
    <row r="117" spans="1:6" s="2" customFormat="1" ht="22.5" x14ac:dyDescent="0.2">
      <c r="A117" s="56" t="s">
        <v>43</v>
      </c>
      <c r="B117" s="34" t="s">
        <v>15</v>
      </c>
      <c r="C117" s="34" t="s">
        <v>12</v>
      </c>
      <c r="D117" s="34" t="s">
        <v>138</v>
      </c>
      <c r="E117" s="33" t="s">
        <v>42</v>
      </c>
      <c r="F117" s="94">
        <f>2378000-274000-1157311-25740-200000+190000-44256+168000+8840</f>
        <v>1043533</v>
      </c>
    </row>
    <row r="118" spans="1:6" s="2" customFormat="1" hidden="1" x14ac:dyDescent="0.2">
      <c r="A118" s="73" t="s">
        <v>57</v>
      </c>
      <c r="B118" s="61" t="s">
        <v>15</v>
      </c>
      <c r="C118" s="61" t="s">
        <v>15</v>
      </c>
      <c r="D118" s="34"/>
      <c r="E118" s="47"/>
      <c r="F118" s="93">
        <f>F121</f>
        <v>0</v>
      </c>
    </row>
    <row r="119" spans="1:6" s="2" customFormat="1" hidden="1" x14ac:dyDescent="0.2">
      <c r="A119" s="72" t="s">
        <v>148</v>
      </c>
      <c r="B119" s="61" t="s">
        <v>15</v>
      </c>
      <c r="C119" s="61" t="s">
        <v>15</v>
      </c>
      <c r="D119" s="34" t="s">
        <v>147</v>
      </c>
      <c r="E119" s="61"/>
      <c r="F119" s="97"/>
    </row>
    <row r="120" spans="1:6" s="2" customFormat="1" ht="22.5" hidden="1" x14ac:dyDescent="0.2">
      <c r="A120" s="72" t="s">
        <v>50</v>
      </c>
      <c r="B120" s="61" t="s">
        <v>15</v>
      </c>
      <c r="C120" s="61" t="s">
        <v>15</v>
      </c>
      <c r="D120" s="34" t="s">
        <v>147</v>
      </c>
      <c r="E120" s="61" t="s">
        <v>42</v>
      </c>
      <c r="F120" s="97"/>
    </row>
    <row r="121" spans="1:6" s="2" customFormat="1" hidden="1" x14ac:dyDescent="0.2">
      <c r="A121" s="67" t="s">
        <v>108</v>
      </c>
      <c r="B121" s="34" t="s">
        <v>15</v>
      </c>
      <c r="C121" s="34" t="s">
        <v>15</v>
      </c>
      <c r="D121" s="34" t="s">
        <v>112</v>
      </c>
      <c r="E121" s="33"/>
      <c r="F121" s="94">
        <f>F124+F122</f>
        <v>0</v>
      </c>
    </row>
    <row r="122" spans="1:6" s="2" customFormat="1" hidden="1" x14ac:dyDescent="0.2">
      <c r="A122" s="65" t="s">
        <v>109</v>
      </c>
      <c r="B122" s="34" t="s">
        <v>15</v>
      </c>
      <c r="C122" s="34" t="s">
        <v>15</v>
      </c>
      <c r="D122" s="34" t="s">
        <v>113</v>
      </c>
      <c r="E122" s="33"/>
      <c r="F122" s="94">
        <f>F123</f>
        <v>0</v>
      </c>
    </row>
    <row r="123" spans="1:6" s="2" customFormat="1" ht="22.5" hidden="1" x14ac:dyDescent="0.2">
      <c r="A123" s="72" t="s">
        <v>140</v>
      </c>
      <c r="B123" s="34" t="s">
        <v>15</v>
      </c>
      <c r="C123" s="34" t="s">
        <v>15</v>
      </c>
      <c r="D123" s="34" t="s">
        <v>113</v>
      </c>
      <c r="E123" s="33" t="s">
        <v>60</v>
      </c>
      <c r="F123" s="94"/>
    </row>
    <row r="124" spans="1:6" s="2" customFormat="1" hidden="1" x14ac:dyDescent="0.2">
      <c r="A124" s="65" t="s">
        <v>111</v>
      </c>
      <c r="B124" s="34" t="s">
        <v>15</v>
      </c>
      <c r="C124" s="34" t="s">
        <v>15</v>
      </c>
      <c r="D124" s="34" t="s">
        <v>114</v>
      </c>
      <c r="E124" s="33"/>
      <c r="F124" s="94">
        <f>F125</f>
        <v>0</v>
      </c>
    </row>
    <row r="125" spans="1:6" s="2" customFormat="1" ht="22.5" hidden="1" x14ac:dyDescent="0.2">
      <c r="A125" s="72" t="s">
        <v>140</v>
      </c>
      <c r="B125" s="34" t="s">
        <v>15</v>
      </c>
      <c r="C125" s="34" t="s">
        <v>15</v>
      </c>
      <c r="D125" s="34" t="s">
        <v>114</v>
      </c>
      <c r="E125" s="33" t="s">
        <v>60</v>
      </c>
      <c r="F125" s="94"/>
    </row>
    <row r="126" spans="1:6" s="2" customFormat="1" hidden="1" x14ac:dyDescent="0.2">
      <c r="A126" s="70" t="s">
        <v>19</v>
      </c>
      <c r="B126" s="63" t="s">
        <v>21</v>
      </c>
      <c r="C126" s="63" t="s">
        <v>8</v>
      </c>
      <c r="D126" s="63"/>
      <c r="E126" s="48"/>
      <c r="F126" s="92">
        <f>F127+F131+F135</f>
        <v>0</v>
      </c>
    </row>
    <row r="127" spans="1:6" s="2" customFormat="1" hidden="1" x14ac:dyDescent="0.2">
      <c r="A127" s="64" t="s">
        <v>20</v>
      </c>
      <c r="B127" s="61" t="s">
        <v>21</v>
      </c>
      <c r="C127" s="61" t="s">
        <v>7</v>
      </c>
      <c r="D127" s="34"/>
      <c r="E127" s="47"/>
      <c r="F127" s="93">
        <f>F129</f>
        <v>0</v>
      </c>
    </row>
    <row r="128" spans="1:6" s="2" customFormat="1" hidden="1" x14ac:dyDescent="0.2">
      <c r="A128" s="67" t="s">
        <v>79</v>
      </c>
      <c r="B128" s="61" t="s">
        <v>21</v>
      </c>
      <c r="C128" s="61" t="s">
        <v>7</v>
      </c>
      <c r="D128" s="34" t="s">
        <v>89</v>
      </c>
      <c r="E128" s="47"/>
      <c r="F128" s="97"/>
    </row>
    <row r="129" spans="1:6" s="2" customFormat="1" hidden="1" x14ac:dyDescent="0.2">
      <c r="A129" s="65" t="s">
        <v>116</v>
      </c>
      <c r="B129" s="34" t="s">
        <v>21</v>
      </c>
      <c r="C129" s="34" t="s">
        <v>7</v>
      </c>
      <c r="D129" s="34" t="s">
        <v>115</v>
      </c>
      <c r="E129" s="33"/>
      <c r="F129" s="94">
        <f>F130</f>
        <v>0</v>
      </c>
    </row>
    <row r="130" spans="1:6" s="2" customFormat="1" ht="22.5" hidden="1" x14ac:dyDescent="0.2">
      <c r="A130" s="56" t="s">
        <v>43</v>
      </c>
      <c r="B130" s="34" t="s">
        <v>21</v>
      </c>
      <c r="C130" s="34" t="s">
        <v>7</v>
      </c>
      <c r="D130" s="34" t="s">
        <v>115</v>
      </c>
      <c r="E130" s="33" t="s">
        <v>42</v>
      </c>
      <c r="F130" s="94">
        <v>0</v>
      </c>
    </row>
    <row r="131" spans="1:6" s="2" customFormat="1" hidden="1" x14ac:dyDescent="0.2">
      <c r="A131" s="64" t="s">
        <v>22</v>
      </c>
      <c r="B131" s="61" t="s">
        <v>21</v>
      </c>
      <c r="C131" s="61" t="s">
        <v>10</v>
      </c>
      <c r="D131" s="34"/>
      <c r="E131" s="33"/>
      <c r="F131" s="95">
        <f t="shared" ref="F131:F133" si="1">F132</f>
        <v>0</v>
      </c>
    </row>
    <row r="132" spans="1:6" s="2" customFormat="1" hidden="1" x14ac:dyDescent="0.2">
      <c r="A132" s="67" t="s">
        <v>79</v>
      </c>
      <c r="B132" s="61" t="s">
        <v>21</v>
      </c>
      <c r="C132" s="61" t="s">
        <v>10</v>
      </c>
      <c r="D132" s="34" t="s">
        <v>89</v>
      </c>
      <c r="E132" s="47"/>
      <c r="F132" s="93">
        <f t="shared" si="1"/>
        <v>0</v>
      </c>
    </row>
    <row r="133" spans="1:6" s="2" customFormat="1" hidden="1" x14ac:dyDescent="0.2">
      <c r="A133" s="65" t="s">
        <v>116</v>
      </c>
      <c r="B133" s="34" t="s">
        <v>21</v>
      </c>
      <c r="C133" s="34" t="s">
        <v>10</v>
      </c>
      <c r="D133" s="34" t="s">
        <v>115</v>
      </c>
      <c r="E133" s="33"/>
      <c r="F133" s="94">
        <f t="shared" si="1"/>
        <v>0</v>
      </c>
    </row>
    <row r="134" spans="1:6" s="2" customFormat="1" ht="22.5" hidden="1" x14ac:dyDescent="0.2">
      <c r="A134" s="56" t="s">
        <v>43</v>
      </c>
      <c r="B134" s="34" t="s">
        <v>21</v>
      </c>
      <c r="C134" s="34" t="s">
        <v>10</v>
      </c>
      <c r="D134" s="34" t="s">
        <v>115</v>
      </c>
      <c r="E134" s="33" t="s">
        <v>42</v>
      </c>
      <c r="F134" s="94">
        <v>0</v>
      </c>
    </row>
    <row r="135" spans="1:6" s="2" customFormat="1" hidden="1" x14ac:dyDescent="0.2">
      <c r="A135" s="64" t="s">
        <v>123</v>
      </c>
      <c r="B135" s="34" t="s">
        <v>21</v>
      </c>
      <c r="C135" s="34" t="s">
        <v>21</v>
      </c>
      <c r="D135" s="34"/>
      <c r="E135" s="33"/>
      <c r="F135" s="94">
        <f>F136</f>
        <v>0</v>
      </c>
    </row>
    <row r="136" spans="1:6" s="2" customFormat="1" hidden="1" x14ac:dyDescent="0.2">
      <c r="A136" s="38" t="s">
        <v>121</v>
      </c>
      <c r="B136" s="34" t="s">
        <v>21</v>
      </c>
      <c r="C136" s="34" t="s">
        <v>21</v>
      </c>
      <c r="D136" s="74" t="s">
        <v>154</v>
      </c>
      <c r="E136" s="33"/>
      <c r="F136" s="94">
        <f>F137</f>
        <v>0</v>
      </c>
    </row>
    <row r="137" spans="1:6" s="2" customFormat="1" ht="22.5" hidden="1" x14ac:dyDescent="0.2">
      <c r="A137" s="56" t="s">
        <v>122</v>
      </c>
      <c r="B137" s="34" t="s">
        <v>21</v>
      </c>
      <c r="C137" s="34" t="s">
        <v>21</v>
      </c>
      <c r="D137" s="74" t="s">
        <v>154</v>
      </c>
      <c r="E137" s="33" t="s">
        <v>42</v>
      </c>
      <c r="F137" s="94">
        <v>0</v>
      </c>
    </row>
    <row r="138" spans="1:6" s="2" customFormat="1" hidden="1" x14ac:dyDescent="0.2">
      <c r="A138" s="75" t="s">
        <v>141</v>
      </c>
      <c r="B138" s="34" t="s">
        <v>21</v>
      </c>
      <c r="C138" s="34" t="s">
        <v>23</v>
      </c>
      <c r="D138" s="74"/>
      <c r="E138" s="33"/>
      <c r="F138" s="94">
        <f>F139</f>
        <v>0</v>
      </c>
    </row>
    <row r="139" spans="1:6" s="2" customFormat="1" hidden="1" x14ac:dyDescent="0.2">
      <c r="A139" s="65" t="s">
        <v>116</v>
      </c>
      <c r="B139" s="34" t="s">
        <v>21</v>
      </c>
      <c r="C139" s="34" t="s">
        <v>23</v>
      </c>
      <c r="D139" s="34" t="s">
        <v>115</v>
      </c>
      <c r="E139" s="33"/>
      <c r="F139" s="94">
        <f>F140</f>
        <v>0</v>
      </c>
    </row>
    <row r="140" spans="1:6" s="2" customFormat="1" ht="22.5" hidden="1" x14ac:dyDescent="0.2">
      <c r="A140" s="56" t="s">
        <v>122</v>
      </c>
      <c r="B140" s="34" t="s">
        <v>21</v>
      </c>
      <c r="C140" s="34" t="s">
        <v>23</v>
      </c>
      <c r="D140" s="34" t="s">
        <v>115</v>
      </c>
      <c r="E140" s="33" t="s">
        <v>42</v>
      </c>
      <c r="F140" s="94">
        <v>0</v>
      </c>
    </row>
    <row r="141" spans="1:6" s="2" customFormat="1" hidden="1" x14ac:dyDescent="0.2">
      <c r="A141" s="70" t="s">
        <v>38</v>
      </c>
      <c r="B141" s="63" t="s">
        <v>18</v>
      </c>
      <c r="C141" s="63" t="s">
        <v>8</v>
      </c>
      <c r="D141" s="63"/>
      <c r="E141" s="48"/>
      <c r="F141" s="92">
        <f t="shared" ref="F141:F143" si="2">F142</f>
        <v>0</v>
      </c>
    </row>
    <row r="142" spans="1:6" s="2" customFormat="1" hidden="1" x14ac:dyDescent="0.2">
      <c r="A142" s="64" t="s">
        <v>124</v>
      </c>
      <c r="B142" s="61" t="s">
        <v>18</v>
      </c>
      <c r="C142" s="61" t="s">
        <v>14</v>
      </c>
      <c r="D142" s="34"/>
      <c r="E142" s="47"/>
      <c r="F142" s="93">
        <f t="shared" si="2"/>
        <v>0</v>
      </c>
    </row>
    <row r="143" spans="1:6" s="2" customFormat="1" hidden="1" x14ac:dyDescent="0.2">
      <c r="A143" s="65" t="s">
        <v>116</v>
      </c>
      <c r="B143" s="34" t="s">
        <v>18</v>
      </c>
      <c r="C143" s="34" t="s">
        <v>14</v>
      </c>
      <c r="D143" s="34" t="s">
        <v>115</v>
      </c>
      <c r="E143" s="33"/>
      <c r="F143" s="94">
        <f t="shared" si="2"/>
        <v>0</v>
      </c>
    </row>
    <row r="144" spans="1:6" s="2" customFormat="1" ht="22.5" hidden="1" x14ac:dyDescent="0.2">
      <c r="A144" s="56" t="s">
        <v>43</v>
      </c>
      <c r="B144" s="34" t="s">
        <v>18</v>
      </c>
      <c r="C144" s="34" t="s">
        <v>14</v>
      </c>
      <c r="D144" s="34" t="s">
        <v>115</v>
      </c>
      <c r="E144" s="33" t="s">
        <v>42</v>
      </c>
      <c r="F144" s="94"/>
    </row>
    <row r="145" spans="1:7" s="2" customFormat="1" hidden="1" x14ac:dyDescent="0.2">
      <c r="A145" s="66" t="s">
        <v>29</v>
      </c>
      <c r="B145" s="63" t="s">
        <v>23</v>
      </c>
      <c r="C145" s="63" t="s">
        <v>8</v>
      </c>
      <c r="D145" s="63"/>
      <c r="E145" s="28"/>
      <c r="F145" s="92">
        <f t="shared" ref="F145:F147" si="3">F146</f>
        <v>0</v>
      </c>
    </row>
    <row r="146" spans="1:7" s="2" customFormat="1" hidden="1" x14ac:dyDescent="0.2">
      <c r="A146" s="64" t="s">
        <v>129</v>
      </c>
      <c r="B146" s="61" t="s">
        <v>23</v>
      </c>
      <c r="C146" s="61" t="s">
        <v>23</v>
      </c>
      <c r="D146" s="34"/>
      <c r="E146" s="29"/>
      <c r="F146" s="93">
        <f t="shared" si="3"/>
        <v>0</v>
      </c>
    </row>
    <row r="147" spans="1:7" s="2" customFormat="1" hidden="1" x14ac:dyDescent="0.2">
      <c r="A147" s="67" t="s">
        <v>79</v>
      </c>
      <c r="B147" s="34" t="s">
        <v>23</v>
      </c>
      <c r="C147" s="34" t="s">
        <v>23</v>
      </c>
      <c r="D147" s="34" t="s">
        <v>89</v>
      </c>
      <c r="E147" s="33"/>
      <c r="F147" s="94">
        <f t="shared" si="3"/>
        <v>0</v>
      </c>
    </row>
    <row r="148" spans="1:7" s="2" customFormat="1" hidden="1" x14ac:dyDescent="0.2">
      <c r="A148" s="65" t="s">
        <v>116</v>
      </c>
      <c r="B148" s="34" t="s">
        <v>23</v>
      </c>
      <c r="C148" s="34" t="s">
        <v>23</v>
      </c>
      <c r="D148" s="34" t="s">
        <v>115</v>
      </c>
      <c r="E148" s="33"/>
      <c r="F148" s="94">
        <f>F149</f>
        <v>0</v>
      </c>
    </row>
    <row r="149" spans="1:7" s="2" customFormat="1" ht="22.5" hidden="1" x14ac:dyDescent="0.2">
      <c r="A149" s="56" t="s">
        <v>43</v>
      </c>
      <c r="B149" s="34" t="s">
        <v>23</v>
      </c>
      <c r="C149" s="34" t="s">
        <v>23</v>
      </c>
      <c r="D149" s="34" t="s">
        <v>115</v>
      </c>
      <c r="E149" s="33" t="s">
        <v>42</v>
      </c>
      <c r="F149" s="94">
        <v>0</v>
      </c>
    </row>
    <row r="150" spans="1:7" s="2" customFormat="1" x14ac:dyDescent="0.2">
      <c r="A150" s="86" t="s">
        <v>145</v>
      </c>
      <c r="B150" s="34" t="s">
        <v>25</v>
      </c>
      <c r="C150" s="34" t="s">
        <v>12</v>
      </c>
      <c r="D150" s="34" t="s">
        <v>146</v>
      </c>
      <c r="E150" s="34"/>
      <c r="F150" s="120">
        <f>F151</f>
        <v>242112</v>
      </c>
    </row>
    <row r="151" spans="1:7" s="2" customFormat="1" ht="33.75" x14ac:dyDescent="0.2">
      <c r="A151" s="86" t="s">
        <v>161</v>
      </c>
      <c r="B151" s="34" t="s">
        <v>25</v>
      </c>
      <c r="C151" s="34" t="s">
        <v>12</v>
      </c>
      <c r="D151" s="34" t="s">
        <v>159</v>
      </c>
      <c r="E151" s="34"/>
      <c r="F151" s="96">
        <f>F152</f>
        <v>242112</v>
      </c>
    </row>
    <row r="152" spans="1:7" s="2" customFormat="1" ht="22.5" x14ac:dyDescent="0.2">
      <c r="A152" s="56" t="s">
        <v>162</v>
      </c>
      <c r="B152" s="34" t="s">
        <v>25</v>
      </c>
      <c r="C152" s="34" t="s">
        <v>12</v>
      </c>
      <c r="D152" s="34" t="s">
        <v>159</v>
      </c>
      <c r="E152" s="34" t="s">
        <v>160</v>
      </c>
      <c r="F152" s="96">
        <v>242112</v>
      </c>
    </row>
    <row r="153" spans="1:7" s="2" customFormat="1" x14ac:dyDescent="0.2">
      <c r="A153" s="66" t="s">
        <v>24</v>
      </c>
      <c r="B153" s="63" t="s">
        <v>26</v>
      </c>
      <c r="C153" s="63" t="s">
        <v>8</v>
      </c>
      <c r="D153" s="34"/>
      <c r="E153" s="28"/>
      <c r="F153" s="92">
        <f t="shared" ref="F153:F156" si="4">F154</f>
        <v>120000</v>
      </c>
    </row>
    <row r="154" spans="1:7" s="2" customFormat="1" x14ac:dyDescent="0.2">
      <c r="A154" s="64" t="s">
        <v>33</v>
      </c>
      <c r="B154" s="61" t="s">
        <v>26</v>
      </c>
      <c r="C154" s="61" t="s">
        <v>10</v>
      </c>
      <c r="D154" s="34"/>
      <c r="E154" s="29"/>
      <c r="F154" s="93">
        <f t="shared" si="4"/>
        <v>120000</v>
      </c>
    </row>
    <row r="155" spans="1:7" s="2" customFormat="1" x14ac:dyDescent="0.2">
      <c r="A155" s="67" t="s">
        <v>79</v>
      </c>
      <c r="B155" s="34" t="s">
        <v>26</v>
      </c>
      <c r="C155" s="34" t="s">
        <v>10</v>
      </c>
      <c r="D155" s="34" t="s">
        <v>89</v>
      </c>
      <c r="E155" s="31"/>
      <c r="F155" s="94">
        <f t="shared" si="4"/>
        <v>120000</v>
      </c>
    </row>
    <row r="156" spans="1:7" s="2" customFormat="1" x14ac:dyDescent="0.2">
      <c r="A156" s="65" t="s">
        <v>131</v>
      </c>
      <c r="B156" s="34" t="s">
        <v>26</v>
      </c>
      <c r="C156" s="34" t="s">
        <v>10</v>
      </c>
      <c r="D156" s="34" t="s">
        <v>130</v>
      </c>
      <c r="E156" s="31"/>
      <c r="F156" s="94">
        <f t="shared" si="4"/>
        <v>120000</v>
      </c>
    </row>
    <row r="157" spans="1:7" s="2" customFormat="1" ht="22.5" x14ac:dyDescent="0.2">
      <c r="A157" s="56" t="s">
        <v>144</v>
      </c>
      <c r="B157" s="34" t="s">
        <v>26</v>
      </c>
      <c r="C157" s="34" t="s">
        <v>10</v>
      </c>
      <c r="D157" s="34" t="s">
        <v>130</v>
      </c>
      <c r="E157" s="31" t="s">
        <v>42</v>
      </c>
      <c r="F157" s="94">
        <v>120000</v>
      </c>
    </row>
    <row r="158" spans="1:7" s="2" customFormat="1" x14ac:dyDescent="0.2">
      <c r="A158" s="76" t="s">
        <v>2</v>
      </c>
      <c r="B158" s="34"/>
      <c r="C158" s="34"/>
      <c r="D158" s="34"/>
      <c r="E158" s="31"/>
      <c r="F158" s="101">
        <f>F7+F12+F25+F29+F33+F45+F52+F63+F80+F126+F141+F150+F153</f>
        <v>12537983</v>
      </c>
    </row>
    <row r="159" spans="1:7" s="6" customFormat="1" x14ac:dyDescent="0.2">
      <c r="A159" s="77"/>
      <c r="B159" s="78"/>
      <c r="C159" s="78"/>
      <c r="D159" s="78"/>
      <c r="E159" s="24"/>
      <c r="F159" s="106"/>
      <c r="G159" s="10"/>
    </row>
    <row r="160" spans="1:7" s="6" customFormat="1" x14ac:dyDescent="0.2">
      <c r="A160" s="19"/>
      <c r="B160" s="20"/>
      <c r="C160" s="20"/>
      <c r="D160" s="20"/>
      <c r="E160" s="20"/>
      <c r="F160" s="107"/>
      <c r="G160" s="10"/>
    </row>
    <row r="161" spans="2:8" x14ac:dyDescent="0.2">
      <c r="F161" s="108"/>
      <c r="G161" s="10"/>
      <c r="H161" s="14"/>
    </row>
    <row r="162" spans="2:8" s="3" customFormat="1" x14ac:dyDescent="0.2">
      <c r="D162" s="4"/>
      <c r="F162" s="109"/>
      <c r="H162" s="13"/>
    </row>
    <row r="163" spans="2:8" s="3" customFormat="1" x14ac:dyDescent="0.2">
      <c r="F163" s="110"/>
    </row>
    <row r="164" spans="2:8" s="3" customFormat="1" x14ac:dyDescent="0.2">
      <c r="F164" s="111"/>
    </row>
    <row r="165" spans="2:8" s="3" customFormat="1" x14ac:dyDescent="0.2">
      <c r="F165" s="111"/>
    </row>
    <row r="166" spans="2:8" s="3" customFormat="1" x14ac:dyDescent="0.2">
      <c r="F166" s="110"/>
    </row>
    <row r="167" spans="2:8" s="3" customFormat="1" x14ac:dyDescent="0.2">
      <c r="F167" s="110"/>
    </row>
    <row r="168" spans="2:8" s="3" customFormat="1" x14ac:dyDescent="0.2">
      <c r="F168" s="110"/>
    </row>
    <row r="169" spans="2:8" s="3" customFormat="1" ht="14.25" x14ac:dyDescent="0.2">
      <c r="B169" s="7"/>
      <c r="F169" s="112"/>
    </row>
    <row r="170" spans="2:8" s="3" customFormat="1" x14ac:dyDescent="0.2">
      <c r="F170" s="112"/>
    </row>
    <row r="171" spans="2:8" s="3" customFormat="1" x14ac:dyDescent="0.2">
      <c r="F171" s="112"/>
    </row>
    <row r="172" spans="2:8" s="3" customFormat="1" x14ac:dyDescent="0.2">
      <c r="F172" s="112"/>
    </row>
    <row r="173" spans="2:8" s="3" customFormat="1" x14ac:dyDescent="0.2">
      <c r="F173" s="112"/>
    </row>
    <row r="174" spans="2:8" s="3" customFormat="1" x14ac:dyDescent="0.2">
      <c r="F174" s="112"/>
    </row>
    <row r="175" spans="2:8" s="3" customFormat="1" x14ac:dyDescent="0.2">
      <c r="F175" s="112"/>
    </row>
    <row r="176" spans="2:8" s="3" customFormat="1" x14ac:dyDescent="0.2">
      <c r="F176" s="112"/>
    </row>
    <row r="177" spans="6:6" s="3" customFormat="1" x14ac:dyDescent="0.2">
      <c r="F177" s="112"/>
    </row>
    <row r="178" spans="6:6" s="3" customFormat="1" x14ac:dyDescent="0.2">
      <c r="F178" s="112"/>
    </row>
    <row r="179" spans="6:6" s="3" customFormat="1" x14ac:dyDescent="0.2">
      <c r="F179" s="112"/>
    </row>
    <row r="180" spans="6:6" s="3" customFormat="1" x14ac:dyDescent="0.2">
      <c r="F180" s="112"/>
    </row>
    <row r="181" spans="6:6" s="3" customFormat="1" x14ac:dyDescent="0.2">
      <c r="F181" s="112"/>
    </row>
    <row r="182" spans="6:6" s="3" customFormat="1" x14ac:dyDescent="0.2">
      <c r="F182" s="112"/>
    </row>
    <row r="183" spans="6:6" s="3" customFormat="1" x14ac:dyDescent="0.2">
      <c r="F183" s="112"/>
    </row>
    <row r="184" spans="6:6" s="3" customFormat="1" x14ac:dyDescent="0.2">
      <c r="F184" s="112"/>
    </row>
    <row r="185" spans="6:6" s="3" customFormat="1" x14ac:dyDescent="0.2">
      <c r="F185" s="112"/>
    </row>
    <row r="186" spans="6:6" s="3" customFormat="1" x14ac:dyDescent="0.2">
      <c r="F186" s="112"/>
    </row>
    <row r="187" spans="6:6" s="3" customFormat="1" x14ac:dyDescent="0.2">
      <c r="F187" s="112"/>
    </row>
    <row r="188" spans="6:6" s="3" customFormat="1" x14ac:dyDescent="0.2">
      <c r="F188" s="112"/>
    </row>
    <row r="189" spans="6:6" s="3" customFormat="1" x14ac:dyDescent="0.2">
      <c r="F189" s="112"/>
    </row>
    <row r="190" spans="6:6" s="3" customFormat="1" x14ac:dyDescent="0.2">
      <c r="F190" s="112"/>
    </row>
    <row r="191" spans="6:6" s="3" customFormat="1" x14ac:dyDescent="0.2">
      <c r="F191" s="112"/>
    </row>
    <row r="192" spans="6:6" s="3" customFormat="1" x14ac:dyDescent="0.2">
      <c r="F192" s="112"/>
    </row>
    <row r="193" spans="6:6" s="3" customFormat="1" x14ac:dyDescent="0.2">
      <c r="F193" s="112"/>
    </row>
    <row r="194" spans="6:6" s="3" customFormat="1" x14ac:dyDescent="0.2">
      <c r="F194" s="112"/>
    </row>
    <row r="195" spans="6:6" s="3" customFormat="1" x14ac:dyDescent="0.2">
      <c r="F195" s="112"/>
    </row>
    <row r="196" spans="6:6" s="3" customFormat="1" x14ac:dyDescent="0.2">
      <c r="F196" s="112"/>
    </row>
    <row r="197" spans="6:6" s="3" customFormat="1" x14ac:dyDescent="0.2">
      <c r="F197" s="112"/>
    </row>
    <row r="198" spans="6:6" s="3" customFormat="1" x14ac:dyDescent="0.2">
      <c r="F198" s="112"/>
    </row>
    <row r="199" spans="6:6" s="3" customFormat="1" x14ac:dyDescent="0.2">
      <c r="F199" s="112"/>
    </row>
    <row r="200" spans="6:6" s="3" customFormat="1" x14ac:dyDescent="0.2">
      <c r="F200" s="112"/>
    </row>
    <row r="201" spans="6:6" s="3" customFormat="1" x14ac:dyDescent="0.2">
      <c r="F201" s="112"/>
    </row>
    <row r="202" spans="6:6" s="3" customFormat="1" x14ac:dyDescent="0.2">
      <c r="F202" s="112"/>
    </row>
    <row r="203" spans="6:6" s="3" customFormat="1" x14ac:dyDescent="0.2">
      <c r="F203" s="112"/>
    </row>
    <row r="204" spans="6:6" s="3" customFormat="1" x14ac:dyDescent="0.2">
      <c r="F204" s="112"/>
    </row>
    <row r="205" spans="6:6" s="3" customFormat="1" x14ac:dyDescent="0.2">
      <c r="F205" s="112"/>
    </row>
    <row r="206" spans="6:6" s="3" customFormat="1" x14ac:dyDescent="0.2">
      <c r="F206" s="112"/>
    </row>
    <row r="207" spans="6:6" s="3" customFormat="1" x14ac:dyDescent="0.2">
      <c r="F207" s="112"/>
    </row>
    <row r="208" spans="6:6" s="3" customFormat="1" x14ac:dyDescent="0.2">
      <c r="F208" s="112"/>
    </row>
    <row r="209" spans="6:6" s="3" customFormat="1" x14ac:dyDescent="0.2">
      <c r="F209" s="112"/>
    </row>
    <row r="210" spans="6:6" s="3" customFormat="1" x14ac:dyDescent="0.2">
      <c r="F210" s="112"/>
    </row>
    <row r="211" spans="6:6" s="3" customFormat="1" x14ac:dyDescent="0.2">
      <c r="F211" s="112"/>
    </row>
    <row r="212" spans="6:6" s="3" customFormat="1" x14ac:dyDescent="0.2">
      <c r="F212" s="112"/>
    </row>
    <row r="213" spans="6:6" s="3" customFormat="1" x14ac:dyDescent="0.2">
      <c r="F213" s="112"/>
    </row>
    <row r="214" spans="6:6" s="3" customFormat="1" x14ac:dyDescent="0.2">
      <c r="F214" s="112"/>
    </row>
    <row r="215" spans="6:6" s="3" customFormat="1" x14ac:dyDescent="0.2">
      <c r="F215" s="112"/>
    </row>
    <row r="216" spans="6:6" s="3" customFormat="1" x14ac:dyDescent="0.2">
      <c r="F216" s="112"/>
    </row>
    <row r="217" spans="6:6" s="3" customFormat="1" x14ac:dyDescent="0.2">
      <c r="F217" s="112"/>
    </row>
    <row r="218" spans="6:6" s="3" customFormat="1" x14ac:dyDescent="0.2">
      <c r="F218" s="112"/>
    </row>
    <row r="219" spans="6:6" s="3" customFormat="1" x14ac:dyDescent="0.2">
      <c r="F219" s="112"/>
    </row>
    <row r="220" spans="6:6" s="3" customFormat="1" x14ac:dyDescent="0.2">
      <c r="F220" s="112"/>
    </row>
    <row r="221" spans="6:6" s="3" customFormat="1" x14ac:dyDescent="0.2">
      <c r="F221" s="112"/>
    </row>
    <row r="222" spans="6:6" s="3" customFormat="1" x14ac:dyDescent="0.2">
      <c r="F222" s="112"/>
    </row>
    <row r="223" spans="6:6" s="3" customFormat="1" x14ac:dyDescent="0.2">
      <c r="F223" s="112"/>
    </row>
    <row r="224" spans="6:6" s="3" customFormat="1" x14ac:dyDescent="0.2">
      <c r="F224" s="112"/>
    </row>
    <row r="225" spans="6:6" s="3" customFormat="1" x14ac:dyDescent="0.2">
      <c r="F225" s="112"/>
    </row>
    <row r="226" spans="6:6" s="3" customFormat="1" x14ac:dyDescent="0.2">
      <c r="F226" s="112"/>
    </row>
    <row r="227" spans="6:6" s="3" customFormat="1" x14ac:dyDescent="0.2">
      <c r="F227" s="112"/>
    </row>
    <row r="228" spans="6:6" s="3" customFormat="1" x14ac:dyDescent="0.2">
      <c r="F228" s="112"/>
    </row>
    <row r="229" spans="6:6" s="3" customFormat="1" x14ac:dyDescent="0.2">
      <c r="F229" s="112"/>
    </row>
    <row r="230" spans="6:6" s="3" customFormat="1" x14ac:dyDescent="0.2">
      <c r="F230" s="112"/>
    </row>
    <row r="231" spans="6:6" s="3" customFormat="1" x14ac:dyDescent="0.2">
      <c r="F231" s="112"/>
    </row>
    <row r="232" spans="6:6" s="3" customFormat="1" x14ac:dyDescent="0.2">
      <c r="F232" s="112"/>
    </row>
    <row r="233" spans="6:6" s="3" customFormat="1" x14ac:dyDescent="0.2">
      <c r="F233" s="112"/>
    </row>
    <row r="234" spans="6:6" s="3" customFormat="1" x14ac:dyDescent="0.2">
      <c r="F234" s="112"/>
    </row>
    <row r="235" spans="6:6" s="3" customFormat="1" x14ac:dyDescent="0.2">
      <c r="F235" s="112"/>
    </row>
    <row r="236" spans="6:6" s="3" customFormat="1" x14ac:dyDescent="0.2">
      <c r="F236" s="112"/>
    </row>
    <row r="237" spans="6:6" s="3" customFormat="1" x14ac:dyDescent="0.2">
      <c r="F237" s="112"/>
    </row>
    <row r="238" spans="6:6" s="3" customFormat="1" x14ac:dyDescent="0.2">
      <c r="F238" s="112"/>
    </row>
    <row r="239" spans="6:6" s="3" customFormat="1" x14ac:dyDescent="0.2">
      <c r="F239" s="112"/>
    </row>
    <row r="240" spans="6:6" s="3" customFormat="1" x14ac:dyDescent="0.2">
      <c r="F240" s="112"/>
    </row>
    <row r="241" spans="6:6" s="3" customFormat="1" x14ac:dyDescent="0.2">
      <c r="F241" s="112"/>
    </row>
    <row r="242" spans="6:6" s="3" customFormat="1" x14ac:dyDescent="0.2">
      <c r="F242" s="112"/>
    </row>
    <row r="243" spans="6:6" s="3" customFormat="1" x14ac:dyDescent="0.2">
      <c r="F243" s="112"/>
    </row>
    <row r="244" spans="6:6" s="3" customFormat="1" x14ac:dyDescent="0.2">
      <c r="F244" s="112"/>
    </row>
    <row r="245" spans="6:6" s="3" customFormat="1" x14ac:dyDescent="0.2">
      <c r="F245" s="112"/>
    </row>
    <row r="246" spans="6:6" s="3" customFormat="1" x14ac:dyDescent="0.2">
      <c r="F246" s="112"/>
    </row>
    <row r="247" spans="6:6" s="3" customFormat="1" x14ac:dyDescent="0.2">
      <c r="F247" s="112"/>
    </row>
    <row r="248" spans="6:6" s="3" customFormat="1" x14ac:dyDescent="0.2">
      <c r="F248" s="112"/>
    </row>
    <row r="249" spans="6:6" s="3" customFormat="1" x14ac:dyDescent="0.2">
      <c r="F249" s="112"/>
    </row>
    <row r="250" spans="6:6" s="3" customFormat="1" x14ac:dyDescent="0.2">
      <c r="F250" s="112"/>
    </row>
    <row r="251" spans="6:6" s="3" customFormat="1" x14ac:dyDescent="0.2">
      <c r="F251" s="112"/>
    </row>
    <row r="252" spans="6:6" s="3" customFormat="1" x14ac:dyDescent="0.2">
      <c r="F252" s="112"/>
    </row>
    <row r="253" spans="6:6" s="3" customFormat="1" x14ac:dyDescent="0.2">
      <c r="F253" s="112"/>
    </row>
    <row r="254" spans="6:6" s="3" customFormat="1" x14ac:dyDescent="0.2">
      <c r="F254" s="112"/>
    </row>
    <row r="255" spans="6:6" s="3" customFormat="1" x14ac:dyDescent="0.2">
      <c r="F255" s="112"/>
    </row>
    <row r="256" spans="6:6" s="3" customFormat="1" x14ac:dyDescent="0.2">
      <c r="F256" s="112"/>
    </row>
    <row r="257" spans="6:6" s="3" customFormat="1" x14ac:dyDescent="0.2">
      <c r="F257" s="112"/>
    </row>
    <row r="258" spans="6:6" s="3" customFormat="1" x14ac:dyDescent="0.2">
      <c r="F258" s="112"/>
    </row>
    <row r="259" spans="6:6" s="3" customFormat="1" x14ac:dyDescent="0.2">
      <c r="F259" s="112"/>
    </row>
    <row r="260" spans="6:6" s="3" customFormat="1" x14ac:dyDescent="0.2">
      <c r="F260" s="112"/>
    </row>
    <row r="261" spans="6:6" s="3" customFormat="1" x14ac:dyDescent="0.2">
      <c r="F261" s="112"/>
    </row>
    <row r="262" spans="6:6" s="3" customFormat="1" x14ac:dyDescent="0.2">
      <c r="F262" s="112"/>
    </row>
    <row r="263" spans="6:6" s="3" customFormat="1" x14ac:dyDescent="0.2">
      <c r="F263" s="112"/>
    </row>
    <row r="264" spans="6:6" s="3" customFormat="1" x14ac:dyDescent="0.2">
      <c r="F264" s="112"/>
    </row>
    <row r="265" spans="6:6" s="3" customFormat="1" x14ac:dyDescent="0.2">
      <c r="F265" s="112"/>
    </row>
    <row r="266" spans="6:6" s="3" customFormat="1" x14ac:dyDescent="0.2">
      <c r="F266" s="112"/>
    </row>
    <row r="267" spans="6:6" s="3" customFormat="1" x14ac:dyDescent="0.2">
      <c r="F267" s="112"/>
    </row>
    <row r="268" spans="6:6" s="3" customFormat="1" x14ac:dyDescent="0.2">
      <c r="F268" s="112"/>
    </row>
    <row r="269" spans="6:6" s="3" customFormat="1" x14ac:dyDescent="0.2">
      <c r="F269" s="112"/>
    </row>
    <row r="270" spans="6:6" s="3" customFormat="1" x14ac:dyDescent="0.2">
      <c r="F270" s="112"/>
    </row>
    <row r="271" spans="6:6" s="3" customFormat="1" x14ac:dyDescent="0.2">
      <c r="F271" s="112"/>
    </row>
    <row r="272" spans="6:6" s="3" customFormat="1" x14ac:dyDescent="0.2">
      <c r="F272" s="112"/>
    </row>
    <row r="273" spans="6:6" s="3" customFormat="1" x14ac:dyDescent="0.2">
      <c r="F273" s="112"/>
    </row>
    <row r="274" spans="6:6" s="3" customFormat="1" x14ac:dyDescent="0.2">
      <c r="F274" s="112"/>
    </row>
    <row r="275" spans="6:6" s="3" customFormat="1" x14ac:dyDescent="0.2">
      <c r="F275" s="112"/>
    </row>
    <row r="276" spans="6:6" s="3" customFormat="1" x14ac:dyDescent="0.2">
      <c r="F276" s="112"/>
    </row>
    <row r="277" spans="6:6" s="3" customFormat="1" x14ac:dyDescent="0.2">
      <c r="F277" s="112"/>
    </row>
    <row r="278" spans="6:6" s="3" customFormat="1" x14ac:dyDescent="0.2">
      <c r="F278" s="112"/>
    </row>
    <row r="279" spans="6:6" s="3" customFormat="1" x14ac:dyDescent="0.2">
      <c r="F279" s="112"/>
    </row>
    <row r="280" spans="6:6" s="3" customFormat="1" x14ac:dyDescent="0.2">
      <c r="F280" s="112"/>
    </row>
    <row r="281" spans="6:6" s="3" customFormat="1" x14ac:dyDescent="0.2">
      <c r="F281" s="112"/>
    </row>
    <row r="282" spans="6:6" s="3" customFormat="1" x14ac:dyDescent="0.2"/>
    <row r="283" spans="6:6" s="3" customFormat="1" x14ac:dyDescent="0.2"/>
    <row r="284" spans="6:6" s="3" customFormat="1" x14ac:dyDescent="0.2"/>
    <row r="285" spans="6:6" s="3" customFormat="1" x14ac:dyDescent="0.2"/>
    <row r="286" spans="6:6" s="3" customFormat="1" x14ac:dyDescent="0.2"/>
    <row r="287" spans="6:6" s="3" customFormat="1" x14ac:dyDescent="0.2"/>
    <row r="288" spans="6:6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80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2"/>
  <sheetViews>
    <sheetView tabSelected="1" workbookViewId="0">
      <selection activeCell="B13" sqref="B13"/>
    </sheetView>
  </sheetViews>
  <sheetFormatPr defaultRowHeight="12.75" x14ac:dyDescent="0.2"/>
  <cols>
    <col min="1" max="1" width="43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hidden="1" customWidth="1"/>
    <col min="7" max="7" width="17.140625" customWidth="1"/>
    <col min="8" max="8" width="15.5703125" customWidth="1"/>
    <col min="9" max="9" width="14.42578125" bestFit="1" customWidth="1"/>
  </cols>
  <sheetData>
    <row r="1" spans="1:17" ht="71.25" customHeight="1" x14ac:dyDescent="0.25">
      <c r="B1" s="121" t="s">
        <v>193</v>
      </c>
      <c r="C1" s="121"/>
      <c r="D1" s="121"/>
      <c r="E1" s="121"/>
      <c r="F1" s="121"/>
      <c r="G1" s="121"/>
      <c r="H1" s="12"/>
      <c r="I1" s="12"/>
    </row>
    <row r="2" spans="1:17" ht="36.75" customHeight="1" x14ac:dyDescent="0.25">
      <c r="A2" s="122" t="s">
        <v>200</v>
      </c>
      <c r="B2" s="122"/>
      <c r="C2" s="122"/>
      <c r="D2" s="122"/>
      <c r="E2" s="122"/>
      <c r="F2" s="122"/>
      <c r="G2" s="122"/>
      <c r="H2" s="12"/>
      <c r="I2" s="12"/>
    </row>
    <row r="3" spans="1:17" ht="9" customHeight="1" x14ac:dyDescent="0.2">
      <c r="A3" s="123"/>
      <c r="B3" s="123"/>
      <c r="C3" s="123"/>
      <c r="D3" s="123"/>
      <c r="E3" s="124"/>
      <c r="F3" s="134"/>
      <c r="G3" s="88"/>
    </row>
    <row r="4" spans="1:17" ht="27.75" customHeight="1" x14ac:dyDescent="0.2">
      <c r="A4" s="128" t="s">
        <v>0</v>
      </c>
      <c r="B4" s="135" t="s">
        <v>1</v>
      </c>
      <c r="C4" s="136"/>
      <c r="D4" s="136"/>
      <c r="E4" s="137"/>
      <c r="F4" s="132" t="s">
        <v>194</v>
      </c>
      <c r="G4" s="132" t="s">
        <v>195</v>
      </c>
      <c r="H4" s="139" t="s">
        <v>197</v>
      </c>
    </row>
    <row r="5" spans="1:17" ht="61.5" customHeight="1" x14ac:dyDescent="0.2">
      <c r="A5" s="133"/>
      <c r="B5" s="26" t="s">
        <v>4</v>
      </c>
      <c r="C5" s="27" t="s">
        <v>45</v>
      </c>
      <c r="D5" s="27" t="s">
        <v>5</v>
      </c>
      <c r="E5" s="27" t="s">
        <v>6</v>
      </c>
      <c r="F5" s="138"/>
      <c r="G5" s="133"/>
      <c r="H5" s="141"/>
    </row>
    <row r="6" spans="1:17" x14ac:dyDescent="0.2">
      <c r="A6" s="54" t="s">
        <v>3</v>
      </c>
      <c r="B6" s="28" t="s">
        <v>7</v>
      </c>
      <c r="C6" s="28" t="s">
        <v>8</v>
      </c>
      <c r="D6" s="28"/>
      <c r="E6" s="28"/>
      <c r="F6" s="52">
        <f>F7+F12+F25+F33</f>
        <v>5487203</v>
      </c>
      <c r="G6" s="52">
        <f>G7+G12+G25+G33</f>
        <v>5291031</v>
      </c>
      <c r="H6" s="52">
        <f>H7+H12+H25+H33</f>
        <v>5012806</v>
      </c>
    </row>
    <row r="7" spans="1:17" ht="33.75" x14ac:dyDescent="0.2">
      <c r="A7" s="55" t="s">
        <v>9</v>
      </c>
      <c r="B7" s="29" t="s">
        <v>7</v>
      </c>
      <c r="C7" s="29" t="s">
        <v>10</v>
      </c>
      <c r="D7" s="29"/>
      <c r="E7" s="29"/>
      <c r="F7" s="30">
        <f t="shared" ref="F7:H8" si="0">F8</f>
        <v>634256</v>
      </c>
      <c r="G7" s="30">
        <f t="shared" si="0"/>
        <v>634256</v>
      </c>
      <c r="H7" s="30">
        <f t="shared" si="0"/>
        <v>634256</v>
      </c>
    </row>
    <row r="8" spans="1:17" x14ac:dyDescent="0.2">
      <c r="A8" s="46" t="s">
        <v>72</v>
      </c>
      <c r="B8" s="31" t="s">
        <v>7</v>
      </c>
      <c r="C8" s="31" t="s">
        <v>10</v>
      </c>
      <c r="D8" s="31" t="s">
        <v>83</v>
      </c>
      <c r="E8" s="31"/>
      <c r="F8" s="32">
        <f t="shared" si="0"/>
        <v>634256</v>
      </c>
      <c r="G8" s="32">
        <f t="shared" si="0"/>
        <v>634256</v>
      </c>
      <c r="H8" s="32">
        <f t="shared" si="0"/>
        <v>634256</v>
      </c>
    </row>
    <row r="9" spans="1:17" x14ac:dyDescent="0.2">
      <c r="A9" s="40" t="s">
        <v>11</v>
      </c>
      <c r="B9" s="31" t="s">
        <v>7</v>
      </c>
      <c r="C9" s="31" t="s">
        <v>10</v>
      </c>
      <c r="D9" s="31" t="s">
        <v>82</v>
      </c>
      <c r="E9" s="31"/>
      <c r="F9" s="32">
        <f>F10+F11</f>
        <v>634256</v>
      </c>
      <c r="G9" s="32">
        <f>G10+G11</f>
        <v>634256</v>
      </c>
      <c r="H9" s="32">
        <f>H10+H11</f>
        <v>634256</v>
      </c>
    </row>
    <row r="10" spans="1:17" ht="33.75" x14ac:dyDescent="0.2">
      <c r="A10" s="40" t="s">
        <v>40</v>
      </c>
      <c r="B10" s="31" t="s">
        <v>7</v>
      </c>
      <c r="C10" s="31" t="s">
        <v>10</v>
      </c>
      <c r="D10" s="31" t="s">
        <v>82</v>
      </c>
      <c r="E10" s="31" t="s">
        <v>39</v>
      </c>
      <c r="F10" s="32">
        <v>487140</v>
      </c>
      <c r="G10" s="32">
        <v>487140</v>
      </c>
      <c r="H10" s="32">
        <v>487140</v>
      </c>
    </row>
    <row r="11" spans="1:17" ht="22.5" customHeight="1" x14ac:dyDescent="0.2">
      <c r="A11" s="40" t="s">
        <v>153</v>
      </c>
      <c r="B11" s="31" t="s">
        <v>7</v>
      </c>
      <c r="C11" s="31" t="s">
        <v>10</v>
      </c>
      <c r="D11" s="31" t="s">
        <v>82</v>
      </c>
      <c r="E11" s="31" t="s">
        <v>152</v>
      </c>
      <c r="F11" s="32">
        <v>147116</v>
      </c>
      <c r="G11" s="32">
        <v>147116</v>
      </c>
      <c r="H11" s="32">
        <v>147116</v>
      </c>
    </row>
    <row r="12" spans="1:17" x14ac:dyDescent="0.2">
      <c r="A12" s="36" t="s">
        <v>143</v>
      </c>
      <c r="B12" s="33" t="s">
        <v>7</v>
      </c>
      <c r="C12" s="33" t="s">
        <v>14</v>
      </c>
      <c r="D12" s="31"/>
      <c r="E12" s="33"/>
      <c r="F12" s="81">
        <f>F13+F21</f>
        <v>4628000</v>
      </c>
      <c r="G12" s="81">
        <f>G13+G21</f>
        <v>4631765</v>
      </c>
      <c r="H12" s="81">
        <f>H13+H21</f>
        <v>4353540</v>
      </c>
    </row>
    <row r="13" spans="1:17" ht="19.5" customHeight="1" x14ac:dyDescent="0.2">
      <c r="A13" s="46" t="s">
        <v>75</v>
      </c>
      <c r="B13" s="29" t="s">
        <v>13</v>
      </c>
      <c r="C13" s="29" t="s">
        <v>14</v>
      </c>
      <c r="D13" s="31" t="s">
        <v>84</v>
      </c>
      <c r="E13" s="29"/>
      <c r="F13" s="30">
        <f>F14+F15+F16+F17+F18+F19+F20</f>
        <v>4610000</v>
      </c>
      <c r="G13" s="30">
        <f>G14+G15+G16+G17+G18+G19+G20</f>
        <v>4541765</v>
      </c>
      <c r="H13" s="30">
        <f>H14+H15+H16+H17+H18+H19+H20</f>
        <v>4263540</v>
      </c>
    </row>
    <row r="14" spans="1:17" ht="33.75" x14ac:dyDescent="0.2">
      <c r="A14" s="40" t="s">
        <v>40</v>
      </c>
      <c r="B14" s="31" t="s">
        <v>7</v>
      </c>
      <c r="C14" s="31" t="s">
        <v>14</v>
      </c>
      <c r="D14" s="31" t="s">
        <v>84</v>
      </c>
      <c r="E14" s="31" t="s">
        <v>39</v>
      </c>
      <c r="F14" s="32">
        <v>2500000</v>
      </c>
      <c r="G14" s="32">
        <v>2500000</v>
      </c>
      <c r="H14" s="32">
        <v>2500000</v>
      </c>
    </row>
    <row r="15" spans="1:17" ht="22.5" customHeight="1" x14ac:dyDescent="0.2">
      <c r="A15" s="40" t="s">
        <v>153</v>
      </c>
      <c r="B15" s="31" t="s">
        <v>7</v>
      </c>
      <c r="C15" s="31" t="s">
        <v>14</v>
      </c>
      <c r="D15" s="31" t="s">
        <v>84</v>
      </c>
      <c r="E15" s="31" t="s">
        <v>152</v>
      </c>
      <c r="F15" s="32">
        <v>750000</v>
      </c>
      <c r="G15" s="32">
        <v>750000</v>
      </c>
      <c r="H15" s="32">
        <v>750000</v>
      </c>
    </row>
    <row r="16" spans="1:17" s="22" customFormat="1" ht="33.75" hidden="1" x14ac:dyDescent="0.2">
      <c r="A16" s="56" t="s">
        <v>41</v>
      </c>
      <c r="B16" s="34" t="s">
        <v>7</v>
      </c>
      <c r="C16" s="34" t="s">
        <v>14</v>
      </c>
      <c r="D16" s="34" t="s">
        <v>84</v>
      </c>
      <c r="E16" s="34" t="s">
        <v>51</v>
      </c>
      <c r="F16" s="35">
        <v>0</v>
      </c>
      <c r="G16" s="35">
        <v>0</v>
      </c>
      <c r="H16" s="35">
        <v>0</v>
      </c>
      <c r="I16" s="23"/>
      <c r="J16" s="23"/>
      <c r="K16" s="23"/>
      <c r="L16" s="23"/>
      <c r="M16" s="23"/>
      <c r="N16" s="23"/>
      <c r="O16" s="23"/>
      <c r="P16" s="23"/>
      <c r="Q16" s="23"/>
    </row>
    <row r="17" spans="1:17" s="22" customFormat="1" ht="12.75" customHeight="1" x14ac:dyDescent="0.2">
      <c r="A17" s="56" t="s">
        <v>151</v>
      </c>
      <c r="B17" s="34" t="s">
        <v>7</v>
      </c>
      <c r="C17" s="34" t="s">
        <v>14</v>
      </c>
      <c r="D17" s="34" t="s">
        <v>84</v>
      </c>
      <c r="E17" s="34" t="s">
        <v>58</v>
      </c>
      <c r="F17" s="35">
        <v>176000</v>
      </c>
      <c r="G17" s="35">
        <v>176000</v>
      </c>
      <c r="H17" s="35">
        <v>176000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spans="1:17" s="1" customFormat="1" ht="22.5" x14ac:dyDescent="0.2">
      <c r="A18" s="40" t="s">
        <v>43</v>
      </c>
      <c r="B18" s="33" t="s">
        <v>7</v>
      </c>
      <c r="C18" s="33" t="s">
        <v>14</v>
      </c>
      <c r="D18" s="31" t="s">
        <v>84</v>
      </c>
      <c r="E18" s="33" t="s">
        <v>42</v>
      </c>
      <c r="F18" s="32">
        <v>1184000</v>
      </c>
      <c r="G18" s="32">
        <v>1115765</v>
      </c>
      <c r="H18" s="32">
        <v>837540</v>
      </c>
    </row>
    <row r="19" spans="1:17" s="1" customFormat="1" ht="22.5" hidden="1" x14ac:dyDescent="0.2">
      <c r="A19" s="57" t="s">
        <v>47</v>
      </c>
      <c r="B19" s="33" t="s">
        <v>7</v>
      </c>
      <c r="C19" s="33" t="s">
        <v>14</v>
      </c>
      <c r="D19" s="31" t="s">
        <v>84</v>
      </c>
      <c r="E19" s="33" t="s">
        <v>44</v>
      </c>
      <c r="F19" s="32">
        <v>0</v>
      </c>
      <c r="G19" s="32">
        <v>0</v>
      </c>
      <c r="H19" s="32">
        <v>0</v>
      </c>
    </row>
    <row r="20" spans="1:17" s="1" customFormat="1" hidden="1" x14ac:dyDescent="0.2">
      <c r="A20" s="58" t="s">
        <v>48</v>
      </c>
      <c r="B20" s="33" t="s">
        <v>7</v>
      </c>
      <c r="C20" s="33" t="s">
        <v>14</v>
      </c>
      <c r="D20" s="31" t="s">
        <v>84</v>
      </c>
      <c r="E20" s="33" t="s">
        <v>46</v>
      </c>
      <c r="F20" s="32">
        <v>0</v>
      </c>
      <c r="G20" s="32">
        <v>0</v>
      </c>
      <c r="H20" s="32">
        <v>0</v>
      </c>
    </row>
    <row r="21" spans="1:17" s="1" customFormat="1" ht="12.75" customHeight="1" x14ac:dyDescent="0.2">
      <c r="A21" s="44" t="s">
        <v>76</v>
      </c>
      <c r="B21" s="31" t="s">
        <v>7</v>
      </c>
      <c r="C21" s="31" t="s">
        <v>14</v>
      </c>
      <c r="D21" s="31" t="s">
        <v>85</v>
      </c>
      <c r="E21" s="33"/>
      <c r="F21" s="32">
        <f>F22+F23+F24</f>
        <v>18000</v>
      </c>
      <c r="G21" s="32">
        <f>G22+G23+G24</f>
        <v>90000</v>
      </c>
      <c r="H21" s="32">
        <f>H22+H23+H24</f>
        <v>90000</v>
      </c>
    </row>
    <row r="22" spans="1:17" s="1" customFormat="1" ht="22.5" x14ac:dyDescent="0.2">
      <c r="A22" s="57" t="s">
        <v>47</v>
      </c>
      <c r="B22" s="31" t="s">
        <v>7</v>
      </c>
      <c r="C22" s="31" t="s">
        <v>14</v>
      </c>
      <c r="D22" s="31" t="s">
        <v>71</v>
      </c>
      <c r="E22" s="31" t="s">
        <v>44</v>
      </c>
      <c r="F22" s="32">
        <v>3000</v>
      </c>
      <c r="G22" s="32">
        <v>50000</v>
      </c>
      <c r="H22" s="32">
        <v>50000</v>
      </c>
    </row>
    <row r="23" spans="1:17" s="1" customFormat="1" x14ac:dyDescent="0.2">
      <c r="A23" s="58" t="s">
        <v>48</v>
      </c>
      <c r="B23" s="31" t="s">
        <v>7</v>
      </c>
      <c r="C23" s="31" t="s">
        <v>14</v>
      </c>
      <c r="D23" s="31" t="s">
        <v>71</v>
      </c>
      <c r="E23" s="31" t="s">
        <v>46</v>
      </c>
      <c r="F23" s="32">
        <v>15000</v>
      </c>
      <c r="G23" s="32">
        <v>40000</v>
      </c>
      <c r="H23" s="32">
        <v>40000</v>
      </c>
    </row>
    <row r="24" spans="1:17" s="1" customFormat="1" hidden="1" x14ac:dyDescent="0.2">
      <c r="A24" s="58" t="s">
        <v>156</v>
      </c>
      <c r="B24" s="31" t="s">
        <v>7</v>
      </c>
      <c r="C24" s="31" t="s">
        <v>14</v>
      </c>
      <c r="D24" s="31" t="s">
        <v>71</v>
      </c>
      <c r="E24" s="31" t="s">
        <v>155</v>
      </c>
      <c r="F24" s="32">
        <v>0</v>
      </c>
      <c r="G24" s="32">
        <v>0</v>
      </c>
      <c r="H24" s="32">
        <v>0</v>
      </c>
    </row>
    <row r="25" spans="1:17" s="1" customFormat="1" x14ac:dyDescent="0.2">
      <c r="A25" s="59" t="s">
        <v>55</v>
      </c>
      <c r="B25" s="29" t="s">
        <v>7</v>
      </c>
      <c r="C25" s="29" t="s">
        <v>21</v>
      </c>
      <c r="D25" s="31"/>
      <c r="E25" s="29"/>
      <c r="F25" s="30">
        <f t="shared" ref="F25:H27" si="1">F26</f>
        <v>200000</v>
      </c>
      <c r="G25" s="30">
        <f t="shared" si="1"/>
        <v>0</v>
      </c>
      <c r="H25" s="30">
        <f t="shared" si="1"/>
        <v>0</v>
      </c>
    </row>
    <row r="26" spans="1:17" s="1" customFormat="1" x14ac:dyDescent="0.2">
      <c r="A26" s="41" t="s">
        <v>72</v>
      </c>
      <c r="B26" s="29" t="s">
        <v>7</v>
      </c>
      <c r="C26" s="29" t="s">
        <v>21</v>
      </c>
      <c r="D26" s="31" t="s">
        <v>83</v>
      </c>
      <c r="E26" s="29"/>
      <c r="F26" s="80">
        <f t="shared" si="1"/>
        <v>200000</v>
      </c>
      <c r="G26" s="80">
        <f t="shared" si="1"/>
        <v>0</v>
      </c>
      <c r="H26" s="80">
        <f t="shared" si="1"/>
        <v>0</v>
      </c>
    </row>
    <row r="27" spans="1:17" s="1" customFormat="1" ht="18.75" customHeight="1" x14ac:dyDescent="0.2">
      <c r="A27" s="57" t="s">
        <v>165</v>
      </c>
      <c r="B27" s="31" t="s">
        <v>7</v>
      </c>
      <c r="C27" s="31" t="s">
        <v>21</v>
      </c>
      <c r="D27" s="31" t="s">
        <v>167</v>
      </c>
      <c r="E27" s="31"/>
      <c r="F27" s="32">
        <f t="shared" si="1"/>
        <v>200000</v>
      </c>
      <c r="G27" s="32">
        <f t="shared" si="1"/>
        <v>0</v>
      </c>
      <c r="H27" s="32">
        <f t="shared" si="1"/>
        <v>0</v>
      </c>
    </row>
    <row r="28" spans="1:17" s="1" customFormat="1" x14ac:dyDescent="0.2">
      <c r="A28" s="40" t="s">
        <v>166</v>
      </c>
      <c r="B28" s="31" t="s">
        <v>7</v>
      </c>
      <c r="C28" s="31" t="s">
        <v>21</v>
      </c>
      <c r="D28" s="31" t="s">
        <v>167</v>
      </c>
      <c r="E28" s="31" t="s">
        <v>168</v>
      </c>
      <c r="F28" s="32">
        <v>200000</v>
      </c>
      <c r="G28" s="32"/>
      <c r="H28" s="32"/>
    </row>
    <row r="29" spans="1:17" hidden="1" x14ac:dyDescent="0.2">
      <c r="A29" s="60" t="s">
        <v>97</v>
      </c>
      <c r="B29" s="29" t="s">
        <v>7</v>
      </c>
      <c r="C29" s="29" t="s">
        <v>26</v>
      </c>
      <c r="D29" s="31"/>
      <c r="E29" s="29"/>
      <c r="F29" s="30">
        <f t="shared" ref="F29:H31" si="2">F30</f>
        <v>0</v>
      </c>
      <c r="G29" s="30">
        <f t="shared" si="2"/>
        <v>0</v>
      </c>
      <c r="H29" s="30">
        <f t="shared" si="2"/>
        <v>0</v>
      </c>
    </row>
    <row r="30" spans="1:17" hidden="1" x14ac:dyDescent="0.2">
      <c r="A30" s="41" t="s">
        <v>72</v>
      </c>
      <c r="B30" s="31" t="s">
        <v>7</v>
      </c>
      <c r="C30" s="31" t="s">
        <v>26</v>
      </c>
      <c r="D30" s="31" t="s">
        <v>83</v>
      </c>
      <c r="E30" s="29"/>
      <c r="F30" s="80">
        <f t="shared" si="2"/>
        <v>0</v>
      </c>
      <c r="G30" s="80">
        <f t="shared" si="2"/>
        <v>0</v>
      </c>
      <c r="H30" s="80">
        <f t="shared" si="2"/>
        <v>0</v>
      </c>
    </row>
    <row r="31" spans="1:17" ht="22.5" hidden="1" x14ac:dyDescent="0.2">
      <c r="A31" s="40" t="s">
        <v>36</v>
      </c>
      <c r="B31" s="31" t="s">
        <v>7</v>
      </c>
      <c r="C31" s="31" t="s">
        <v>26</v>
      </c>
      <c r="D31" s="31" t="s">
        <v>93</v>
      </c>
      <c r="E31" s="31"/>
      <c r="F31" s="32">
        <f t="shared" si="2"/>
        <v>0</v>
      </c>
      <c r="G31" s="32">
        <f t="shared" si="2"/>
        <v>0</v>
      </c>
      <c r="H31" s="32">
        <f t="shared" si="2"/>
        <v>0</v>
      </c>
    </row>
    <row r="32" spans="1:17" hidden="1" x14ac:dyDescent="0.2">
      <c r="A32" s="36" t="s">
        <v>96</v>
      </c>
      <c r="B32" s="31" t="s">
        <v>7</v>
      </c>
      <c r="C32" s="31" t="s">
        <v>26</v>
      </c>
      <c r="D32" s="31" t="s">
        <v>93</v>
      </c>
      <c r="E32" s="31" t="s">
        <v>95</v>
      </c>
      <c r="F32" s="32"/>
      <c r="G32" s="32"/>
      <c r="H32" s="32"/>
    </row>
    <row r="33" spans="1:8" x14ac:dyDescent="0.2">
      <c r="A33" s="60" t="s">
        <v>16</v>
      </c>
      <c r="B33" s="29" t="s">
        <v>7</v>
      </c>
      <c r="C33" s="29" t="s">
        <v>30</v>
      </c>
      <c r="D33" s="31"/>
      <c r="E33" s="29"/>
      <c r="F33" s="37">
        <f>F34+F40</f>
        <v>24947</v>
      </c>
      <c r="G33" s="37">
        <f>G34+G40</f>
        <v>25010</v>
      </c>
      <c r="H33" s="37">
        <f>H34+H40</f>
        <v>25010</v>
      </c>
    </row>
    <row r="34" spans="1:8" ht="21" x14ac:dyDescent="0.2">
      <c r="A34" s="38" t="s">
        <v>77</v>
      </c>
      <c r="B34" s="29" t="s">
        <v>7</v>
      </c>
      <c r="C34" s="29" t="s">
        <v>30</v>
      </c>
      <c r="D34" s="31" t="s">
        <v>90</v>
      </c>
      <c r="E34" s="29"/>
      <c r="F34" s="79">
        <f>F35+F37</f>
        <v>24947</v>
      </c>
      <c r="G34" s="79">
        <f>G35+G37</f>
        <v>25010</v>
      </c>
      <c r="H34" s="79">
        <f>H35+H37</f>
        <v>25010</v>
      </c>
    </row>
    <row r="35" spans="1:8" ht="45" x14ac:dyDescent="0.2">
      <c r="A35" s="56" t="s">
        <v>86</v>
      </c>
      <c r="B35" s="61" t="s">
        <v>7</v>
      </c>
      <c r="C35" s="61" t="s">
        <v>30</v>
      </c>
      <c r="D35" s="34" t="s">
        <v>91</v>
      </c>
      <c r="E35" s="29"/>
      <c r="F35" s="79">
        <f>F36</f>
        <v>23679</v>
      </c>
      <c r="G35" s="79">
        <v>23679</v>
      </c>
      <c r="H35" s="79">
        <v>23679</v>
      </c>
    </row>
    <row r="36" spans="1:8" x14ac:dyDescent="0.2">
      <c r="A36" s="56" t="s">
        <v>81</v>
      </c>
      <c r="B36" s="61" t="s">
        <v>7</v>
      </c>
      <c r="C36" s="61" t="s">
        <v>30</v>
      </c>
      <c r="D36" s="34" t="s">
        <v>91</v>
      </c>
      <c r="E36" s="29" t="s">
        <v>59</v>
      </c>
      <c r="F36" s="39">
        <v>23679</v>
      </c>
      <c r="G36" s="39">
        <v>23679</v>
      </c>
      <c r="H36" s="39">
        <v>23679</v>
      </c>
    </row>
    <row r="37" spans="1:8" ht="33.75" x14ac:dyDescent="0.2">
      <c r="A37" s="56" t="s">
        <v>64</v>
      </c>
      <c r="B37" s="34" t="s">
        <v>7</v>
      </c>
      <c r="C37" s="34" t="s">
        <v>30</v>
      </c>
      <c r="D37" s="34" t="s">
        <v>149</v>
      </c>
      <c r="E37" s="34"/>
      <c r="F37" s="35">
        <f>F38+F39</f>
        <v>1268</v>
      </c>
      <c r="G37" s="35">
        <f>G38+G39</f>
        <v>1331</v>
      </c>
      <c r="H37" s="35">
        <f>H38+H39</f>
        <v>1331</v>
      </c>
    </row>
    <row r="38" spans="1:8" ht="22.5" hidden="1" x14ac:dyDescent="0.2">
      <c r="A38" s="56" t="s">
        <v>50</v>
      </c>
      <c r="B38" s="34" t="s">
        <v>7</v>
      </c>
      <c r="C38" s="34" t="s">
        <v>30</v>
      </c>
      <c r="D38" s="34" t="s">
        <v>149</v>
      </c>
      <c r="E38" s="34" t="s">
        <v>49</v>
      </c>
      <c r="F38" s="35"/>
      <c r="G38" s="35"/>
      <c r="H38" s="35"/>
    </row>
    <row r="39" spans="1:8" ht="22.5" x14ac:dyDescent="0.2">
      <c r="A39" s="56" t="s">
        <v>43</v>
      </c>
      <c r="B39" s="34" t="s">
        <v>7</v>
      </c>
      <c r="C39" s="34" t="s">
        <v>30</v>
      </c>
      <c r="D39" s="34" t="s">
        <v>149</v>
      </c>
      <c r="E39" s="34" t="s">
        <v>42</v>
      </c>
      <c r="F39" s="35">
        <v>1268</v>
      </c>
      <c r="G39" s="35">
        <v>1331</v>
      </c>
      <c r="H39" s="35">
        <v>1331</v>
      </c>
    </row>
    <row r="40" spans="1:8" hidden="1" x14ac:dyDescent="0.2">
      <c r="A40" s="38" t="s">
        <v>72</v>
      </c>
      <c r="B40" s="61" t="s">
        <v>7</v>
      </c>
      <c r="C40" s="61" t="s">
        <v>30</v>
      </c>
      <c r="D40" s="34" t="s">
        <v>83</v>
      </c>
      <c r="E40" s="29"/>
      <c r="F40" s="79">
        <f>F41+F43</f>
        <v>0</v>
      </c>
      <c r="G40" s="79">
        <f>G41+G43</f>
        <v>0</v>
      </c>
      <c r="H40" s="79">
        <f>H41+H43</f>
        <v>0</v>
      </c>
    </row>
    <row r="41" spans="1:8" ht="22.5" hidden="1" x14ac:dyDescent="0.2">
      <c r="A41" s="56" t="s">
        <v>73</v>
      </c>
      <c r="B41" s="61" t="s">
        <v>7</v>
      </c>
      <c r="C41" s="61" t="s">
        <v>30</v>
      </c>
      <c r="D41" s="34" t="s">
        <v>84</v>
      </c>
      <c r="E41" s="29"/>
      <c r="F41" s="79">
        <f>F42</f>
        <v>0</v>
      </c>
      <c r="G41" s="79">
        <f>G42</f>
        <v>0</v>
      </c>
      <c r="H41" s="79">
        <f>H42</f>
        <v>0</v>
      </c>
    </row>
    <row r="42" spans="1:8" ht="22.5" hidden="1" x14ac:dyDescent="0.2">
      <c r="A42" s="56" t="s">
        <v>43</v>
      </c>
      <c r="B42" s="61" t="s">
        <v>7</v>
      </c>
      <c r="C42" s="61" t="s">
        <v>30</v>
      </c>
      <c r="D42" s="34" t="s">
        <v>84</v>
      </c>
      <c r="E42" s="29" t="s">
        <v>42</v>
      </c>
      <c r="F42" s="39">
        <v>0</v>
      </c>
      <c r="G42" s="39">
        <v>0</v>
      </c>
      <c r="H42" s="39">
        <v>0</v>
      </c>
    </row>
    <row r="43" spans="1:8" ht="21" hidden="1" x14ac:dyDescent="0.2">
      <c r="A43" s="62" t="s">
        <v>126</v>
      </c>
      <c r="B43" s="61" t="s">
        <v>7</v>
      </c>
      <c r="C43" s="61" t="s">
        <v>30</v>
      </c>
      <c r="D43" s="34" t="s">
        <v>127</v>
      </c>
      <c r="E43" s="29"/>
      <c r="F43" s="79">
        <f>F44</f>
        <v>0</v>
      </c>
      <c r="G43" s="79">
        <f>G44</f>
        <v>0</v>
      </c>
      <c r="H43" s="79">
        <f>H44</f>
        <v>0</v>
      </c>
    </row>
    <row r="44" spans="1:8" hidden="1" x14ac:dyDescent="0.2">
      <c r="A44" s="56" t="s">
        <v>125</v>
      </c>
      <c r="B44" s="61" t="s">
        <v>7</v>
      </c>
      <c r="C44" s="61" t="s">
        <v>30</v>
      </c>
      <c r="D44" s="34" t="s">
        <v>127</v>
      </c>
      <c r="E44" s="29" t="s">
        <v>128</v>
      </c>
      <c r="F44" s="39"/>
      <c r="G44" s="39"/>
      <c r="H44" s="39"/>
    </row>
    <row r="45" spans="1:8" x14ac:dyDescent="0.2">
      <c r="A45" s="38" t="s">
        <v>31</v>
      </c>
      <c r="B45" s="63" t="s">
        <v>10</v>
      </c>
      <c r="C45" s="63" t="s">
        <v>8</v>
      </c>
      <c r="D45" s="34"/>
      <c r="E45" s="28"/>
      <c r="F45" s="52">
        <f>F46</f>
        <v>229900</v>
      </c>
      <c r="G45" s="52">
        <f>G46</f>
        <v>229900</v>
      </c>
      <c r="H45" s="52">
        <f>H46</f>
        <v>230900</v>
      </c>
    </row>
    <row r="46" spans="1:8" x14ac:dyDescent="0.2">
      <c r="A46" s="64" t="s">
        <v>32</v>
      </c>
      <c r="B46" s="61" t="s">
        <v>10</v>
      </c>
      <c r="C46" s="61" t="s">
        <v>12</v>
      </c>
      <c r="D46" s="34"/>
      <c r="E46" s="29"/>
      <c r="F46" s="30">
        <f>F48</f>
        <v>229900</v>
      </c>
      <c r="G46" s="30">
        <f>G48</f>
        <v>229900</v>
      </c>
      <c r="H46" s="30">
        <f>H48</f>
        <v>230900</v>
      </c>
    </row>
    <row r="47" spans="1:8" ht="78.75" x14ac:dyDescent="0.2">
      <c r="A47" s="65" t="s">
        <v>78</v>
      </c>
      <c r="B47" s="34" t="s">
        <v>10</v>
      </c>
      <c r="C47" s="34" t="s">
        <v>12</v>
      </c>
      <c r="D47" s="34" t="s">
        <v>92</v>
      </c>
      <c r="E47" s="31"/>
      <c r="F47" s="80">
        <v>229900</v>
      </c>
      <c r="G47" s="80">
        <f>G48</f>
        <v>229900</v>
      </c>
      <c r="H47" s="80">
        <f>H48</f>
        <v>230900</v>
      </c>
    </row>
    <row r="48" spans="1:8" ht="22.5" x14ac:dyDescent="0.2">
      <c r="A48" s="56" t="s">
        <v>28</v>
      </c>
      <c r="B48" s="34" t="s">
        <v>10</v>
      </c>
      <c r="C48" s="34" t="s">
        <v>12</v>
      </c>
      <c r="D48" s="34" t="s">
        <v>87</v>
      </c>
      <c r="E48" s="31"/>
      <c r="F48" s="32">
        <v>229900</v>
      </c>
      <c r="G48" s="32">
        <f>G49+G51+G50</f>
        <v>229900</v>
      </c>
      <c r="H48" s="32">
        <f>H49+H51+H50</f>
        <v>230900</v>
      </c>
    </row>
    <row r="49" spans="1:9" ht="33.75" x14ac:dyDescent="0.2">
      <c r="A49" s="56" t="s">
        <v>40</v>
      </c>
      <c r="B49" s="34" t="s">
        <v>10</v>
      </c>
      <c r="C49" s="34" t="s">
        <v>12</v>
      </c>
      <c r="D49" s="34" t="s">
        <v>87</v>
      </c>
      <c r="E49" s="31" t="s">
        <v>39</v>
      </c>
      <c r="F49" s="32">
        <v>172425</v>
      </c>
      <c r="G49" s="32">
        <v>172425</v>
      </c>
      <c r="H49" s="32">
        <v>173175</v>
      </c>
    </row>
    <row r="50" spans="1:9" ht="33.75" x14ac:dyDescent="0.2">
      <c r="A50" s="40" t="s">
        <v>153</v>
      </c>
      <c r="B50" s="34" t="s">
        <v>10</v>
      </c>
      <c r="C50" s="34" t="s">
        <v>12</v>
      </c>
      <c r="D50" s="34" t="s">
        <v>87</v>
      </c>
      <c r="E50" s="31" t="s">
        <v>152</v>
      </c>
      <c r="F50" s="32">
        <v>57475</v>
      </c>
      <c r="G50" s="32">
        <v>57475</v>
      </c>
      <c r="H50" s="32">
        <v>57725</v>
      </c>
    </row>
    <row r="51" spans="1:9" ht="22.5" hidden="1" x14ac:dyDescent="0.2">
      <c r="A51" s="56" t="s">
        <v>43</v>
      </c>
      <c r="B51" s="34" t="s">
        <v>10</v>
      </c>
      <c r="C51" s="34" t="s">
        <v>12</v>
      </c>
      <c r="D51" s="34" t="s">
        <v>87</v>
      </c>
      <c r="E51" s="31" t="s">
        <v>42</v>
      </c>
      <c r="F51" s="32">
        <v>0</v>
      </c>
      <c r="G51" s="32">
        <v>0</v>
      </c>
      <c r="H51" s="32">
        <v>0</v>
      </c>
    </row>
    <row r="52" spans="1:9" ht="21" x14ac:dyDescent="0.2">
      <c r="A52" s="38" t="s">
        <v>99</v>
      </c>
      <c r="B52" s="63" t="s">
        <v>12</v>
      </c>
      <c r="C52" s="63" t="s">
        <v>8</v>
      </c>
      <c r="D52" s="63"/>
      <c r="E52" s="28"/>
      <c r="F52" s="42">
        <f>F53+F56</f>
        <v>1094420</v>
      </c>
      <c r="G52" s="42">
        <f>G53+G56</f>
        <v>1190000</v>
      </c>
      <c r="H52" s="42">
        <f>H53+H56</f>
        <v>1190000</v>
      </c>
    </row>
    <row r="53" spans="1:9" ht="33.75" x14ac:dyDescent="0.2">
      <c r="A53" s="64" t="s">
        <v>100</v>
      </c>
      <c r="B53" s="61" t="s">
        <v>12</v>
      </c>
      <c r="C53" s="61" t="s">
        <v>23</v>
      </c>
      <c r="D53" s="34"/>
      <c r="E53" s="29"/>
      <c r="F53" s="43">
        <f>F54</f>
        <v>44420</v>
      </c>
      <c r="G53" s="43">
        <f>G54</f>
        <v>40000</v>
      </c>
      <c r="H53" s="43">
        <f>H54</f>
        <v>40000</v>
      </c>
    </row>
    <row r="54" spans="1:9" ht="45" x14ac:dyDescent="0.2">
      <c r="A54" s="56" t="s">
        <v>70</v>
      </c>
      <c r="B54" s="34" t="s">
        <v>12</v>
      </c>
      <c r="C54" s="34" t="s">
        <v>23</v>
      </c>
      <c r="D54" s="34" t="s">
        <v>150</v>
      </c>
      <c r="E54" s="34"/>
      <c r="F54" s="35">
        <v>44420</v>
      </c>
      <c r="G54" s="35">
        <v>40000</v>
      </c>
      <c r="H54" s="35">
        <v>40000</v>
      </c>
    </row>
    <row r="55" spans="1:9" ht="22.5" x14ac:dyDescent="0.2">
      <c r="A55" s="56" t="s">
        <v>43</v>
      </c>
      <c r="B55" s="34" t="s">
        <v>12</v>
      </c>
      <c r="C55" s="34" t="s">
        <v>23</v>
      </c>
      <c r="D55" s="34" t="s">
        <v>150</v>
      </c>
      <c r="E55" s="34" t="s">
        <v>42</v>
      </c>
      <c r="F55" s="35">
        <v>44420</v>
      </c>
      <c r="G55" s="35">
        <v>40000</v>
      </c>
      <c r="H55" s="35">
        <v>40000</v>
      </c>
    </row>
    <row r="56" spans="1:9" x14ac:dyDescent="0.2">
      <c r="A56" s="66" t="s">
        <v>54</v>
      </c>
      <c r="B56" s="61" t="s">
        <v>12</v>
      </c>
      <c r="C56" s="61" t="s">
        <v>25</v>
      </c>
      <c r="D56" s="34"/>
      <c r="E56" s="29"/>
      <c r="F56" s="30">
        <f>F57</f>
        <v>1050000</v>
      </c>
      <c r="G56" s="30">
        <f>G57</f>
        <v>1150000</v>
      </c>
      <c r="H56" s="30">
        <f>H57</f>
        <v>1150000</v>
      </c>
    </row>
    <row r="57" spans="1:9" ht="21" x14ac:dyDescent="0.2">
      <c r="A57" s="67" t="s">
        <v>79</v>
      </c>
      <c r="B57" s="34" t="s">
        <v>12</v>
      </c>
      <c r="C57" s="34" t="s">
        <v>25</v>
      </c>
      <c r="D57" s="34" t="s">
        <v>89</v>
      </c>
      <c r="E57" s="31"/>
      <c r="F57" s="32">
        <f>F58+F61</f>
        <v>1050000</v>
      </c>
      <c r="G57" s="32">
        <f>G58+G61</f>
        <v>1150000</v>
      </c>
      <c r="H57" s="32">
        <f>H58+H61</f>
        <v>1150000</v>
      </c>
    </row>
    <row r="58" spans="1:9" ht="22.5" hidden="1" x14ac:dyDescent="0.2">
      <c r="A58" s="65" t="s">
        <v>101</v>
      </c>
      <c r="B58" s="34" t="s">
        <v>12</v>
      </c>
      <c r="C58" s="34" t="s">
        <v>25</v>
      </c>
      <c r="D58" s="34" t="s">
        <v>94</v>
      </c>
      <c r="E58" s="31"/>
      <c r="F58" s="32">
        <f>F59</f>
        <v>0</v>
      </c>
      <c r="G58" s="32">
        <f>G59</f>
        <v>0</v>
      </c>
      <c r="H58" s="32">
        <f>H59</f>
        <v>0</v>
      </c>
    </row>
    <row r="59" spans="1:9" ht="22.5" hidden="1" x14ac:dyDescent="0.2">
      <c r="A59" s="56" t="s">
        <v>43</v>
      </c>
      <c r="B59" s="34" t="s">
        <v>12</v>
      </c>
      <c r="C59" s="34" t="s">
        <v>25</v>
      </c>
      <c r="D59" s="34" t="s">
        <v>94</v>
      </c>
      <c r="E59" s="31" t="s">
        <v>42</v>
      </c>
      <c r="F59" s="45"/>
      <c r="G59" s="45"/>
      <c r="H59" s="45"/>
    </row>
    <row r="60" spans="1:9" hidden="1" x14ac:dyDescent="0.2">
      <c r="A60" s="67"/>
      <c r="B60" s="34"/>
      <c r="C60" s="34"/>
      <c r="D60" s="34"/>
      <c r="E60" s="31"/>
      <c r="F60" s="32"/>
      <c r="G60" s="32"/>
      <c r="H60" s="32"/>
    </row>
    <row r="61" spans="1:9" ht="33.75" x14ac:dyDescent="0.2">
      <c r="A61" s="65" t="s">
        <v>98</v>
      </c>
      <c r="B61" s="34" t="s">
        <v>12</v>
      </c>
      <c r="C61" s="34" t="s">
        <v>25</v>
      </c>
      <c r="D61" s="34" t="s">
        <v>88</v>
      </c>
      <c r="E61" s="31"/>
      <c r="F61" s="32">
        <f>F62</f>
        <v>1050000</v>
      </c>
      <c r="G61" s="32">
        <f>G62</f>
        <v>1150000</v>
      </c>
      <c r="H61" s="32">
        <f>H62</f>
        <v>1150000</v>
      </c>
    </row>
    <row r="62" spans="1:9" ht="22.5" x14ac:dyDescent="0.2">
      <c r="A62" s="56" t="s">
        <v>43</v>
      </c>
      <c r="B62" s="34" t="s">
        <v>12</v>
      </c>
      <c r="C62" s="34" t="s">
        <v>25</v>
      </c>
      <c r="D62" s="34" t="s">
        <v>88</v>
      </c>
      <c r="E62" s="31" t="s">
        <v>42</v>
      </c>
      <c r="F62" s="32">
        <v>1050000</v>
      </c>
      <c r="G62" s="32">
        <v>1150000</v>
      </c>
      <c r="H62" s="32">
        <v>1150000</v>
      </c>
      <c r="I62" s="17"/>
    </row>
    <row r="63" spans="1:9" x14ac:dyDescent="0.2">
      <c r="A63" s="38" t="s">
        <v>17</v>
      </c>
      <c r="B63" s="63" t="s">
        <v>14</v>
      </c>
      <c r="C63" s="63" t="s">
        <v>8</v>
      </c>
      <c r="D63" s="34"/>
      <c r="E63" s="28"/>
      <c r="F63" s="52">
        <f>F64+F73</f>
        <v>864500</v>
      </c>
      <c r="G63" s="52">
        <f>G64+G73</f>
        <v>1100600</v>
      </c>
      <c r="H63" s="52">
        <f>H64+H73</f>
        <v>1146255</v>
      </c>
      <c r="I63" s="17"/>
    </row>
    <row r="64" spans="1:9" s="1" customFormat="1" x14ac:dyDescent="0.2">
      <c r="A64" s="66" t="s">
        <v>37</v>
      </c>
      <c r="B64" s="61" t="s">
        <v>14</v>
      </c>
      <c r="C64" s="61" t="s">
        <v>23</v>
      </c>
      <c r="D64" s="34"/>
      <c r="E64" s="47"/>
      <c r="F64" s="30">
        <f>F69+F65</f>
        <v>864500</v>
      </c>
      <c r="G64" s="30">
        <f>G69+G65</f>
        <v>1020600</v>
      </c>
      <c r="H64" s="30">
        <f>H69+H65</f>
        <v>1066255</v>
      </c>
    </row>
    <row r="65" spans="1:9" ht="21" x14ac:dyDescent="0.2">
      <c r="A65" s="38" t="s">
        <v>77</v>
      </c>
      <c r="B65" s="34" t="s">
        <v>14</v>
      </c>
      <c r="C65" s="34" t="s">
        <v>23</v>
      </c>
      <c r="D65" s="34" t="s">
        <v>90</v>
      </c>
      <c r="E65" s="28"/>
      <c r="F65" s="42">
        <f>F66</f>
        <v>864500</v>
      </c>
      <c r="G65" s="42">
        <f>G66</f>
        <v>916600</v>
      </c>
      <c r="H65" s="42">
        <f>H66</f>
        <v>962255</v>
      </c>
      <c r="I65" s="17"/>
    </row>
    <row r="66" spans="1:9" s="1" customFormat="1" ht="56.25" x14ac:dyDescent="0.2">
      <c r="A66" s="56" t="s">
        <v>65</v>
      </c>
      <c r="B66" s="34" t="s">
        <v>14</v>
      </c>
      <c r="C66" s="34" t="s">
        <v>23</v>
      </c>
      <c r="D66" s="34" t="s">
        <v>103</v>
      </c>
      <c r="E66" s="33"/>
      <c r="F66" s="32">
        <f>F67+F68</f>
        <v>864500</v>
      </c>
      <c r="G66" s="32">
        <f>G67+G68</f>
        <v>916600</v>
      </c>
      <c r="H66" s="32">
        <f>H67+H68</f>
        <v>962255</v>
      </c>
    </row>
    <row r="67" spans="1:9" s="1" customFormat="1" ht="22.5" hidden="1" x14ac:dyDescent="0.2">
      <c r="A67" s="56" t="s">
        <v>50</v>
      </c>
      <c r="B67" s="34" t="s">
        <v>14</v>
      </c>
      <c r="C67" s="34" t="s">
        <v>23</v>
      </c>
      <c r="D67" s="34" t="s">
        <v>103</v>
      </c>
      <c r="E67" s="33" t="s">
        <v>49</v>
      </c>
      <c r="F67" s="32"/>
      <c r="G67" s="32"/>
      <c r="H67" s="32"/>
    </row>
    <row r="68" spans="1:9" s="1" customFormat="1" ht="22.5" x14ac:dyDescent="0.2">
      <c r="A68" s="56" t="s">
        <v>43</v>
      </c>
      <c r="B68" s="34" t="s">
        <v>14</v>
      </c>
      <c r="C68" s="34" t="s">
        <v>23</v>
      </c>
      <c r="D68" s="34" t="s">
        <v>103</v>
      </c>
      <c r="E68" s="33" t="s">
        <v>42</v>
      </c>
      <c r="F68" s="32">
        <v>864500</v>
      </c>
      <c r="G68" s="32">
        <v>916600</v>
      </c>
      <c r="H68" s="32">
        <v>962255</v>
      </c>
    </row>
    <row r="69" spans="1:9" s="1" customFormat="1" ht="21" x14ac:dyDescent="0.2">
      <c r="A69" s="68" t="s">
        <v>79</v>
      </c>
      <c r="B69" s="34" t="s">
        <v>14</v>
      </c>
      <c r="C69" s="34" t="s">
        <v>23</v>
      </c>
      <c r="D69" s="34" t="s">
        <v>89</v>
      </c>
      <c r="E69" s="33"/>
      <c r="F69" s="32">
        <f>F70</f>
        <v>0</v>
      </c>
      <c r="G69" s="32">
        <f>G70</f>
        <v>104000</v>
      </c>
      <c r="H69" s="32">
        <f>H70</f>
        <v>104000</v>
      </c>
    </row>
    <row r="70" spans="1:9" s="1" customFormat="1" ht="33.75" x14ac:dyDescent="0.2">
      <c r="A70" s="56" t="s">
        <v>102</v>
      </c>
      <c r="B70" s="34" t="s">
        <v>14</v>
      </c>
      <c r="C70" s="34" t="s">
        <v>23</v>
      </c>
      <c r="D70" s="34" t="s">
        <v>142</v>
      </c>
      <c r="E70" s="33"/>
      <c r="F70" s="32">
        <f>F72+F71</f>
        <v>0</v>
      </c>
      <c r="G70" s="32">
        <f>G72+G71</f>
        <v>104000</v>
      </c>
      <c r="H70" s="32">
        <f>H72+H71</f>
        <v>104000</v>
      </c>
    </row>
    <row r="71" spans="1:9" s="1" customFormat="1" ht="22.5" hidden="1" x14ac:dyDescent="0.2">
      <c r="A71" s="56" t="s">
        <v>50</v>
      </c>
      <c r="B71" s="34" t="s">
        <v>14</v>
      </c>
      <c r="C71" s="34" t="s">
        <v>23</v>
      </c>
      <c r="D71" s="34" t="s">
        <v>142</v>
      </c>
      <c r="E71" s="33" t="s">
        <v>49</v>
      </c>
      <c r="F71" s="32"/>
      <c r="G71" s="32"/>
      <c r="H71" s="32"/>
    </row>
    <row r="72" spans="1:9" s="1" customFormat="1" ht="22.5" x14ac:dyDescent="0.2">
      <c r="A72" s="56" t="s">
        <v>43</v>
      </c>
      <c r="B72" s="34" t="s">
        <v>34</v>
      </c>
      <c r="C72" s="34" t="s">
        <v>23</v>
      </c>
      <c r="D72" s="34" t="s">
        <v>142</v>
      </c>
      <c r="E72" s="33" t="s">
        <v>42</v>
      </c>
      <c r="F72" s="32">
        <v>0</v>
      </c>
      <c r="G72" s="32">
        <v>104000</v>
      </c>
      <c r="H72" s="32">
        <v>104000</v>
      </c>
    </row>
    <row r="73" spans="1:9" s="1" customFormat="1" x14ac:dyDescent="0.2">
      <c r="A73" s="56" t="s">
        <v>62</v>
      </c>
      <c r="B73" s="34" t="s">
        <v>14</v>
      </c>
      <c r="C73" s="34" t="s">
        <v>61</v>
      </c>
      <c r="D73" s="34"/>
      <c r="E73" s="33"/>
      <c r="F73" s="81">
        <f>F74</f>
        <v>0</v>
      </c>
      <c r="G73" s="81">
        <f>G74</f>
        <v>80000</v>
      </c>
      <c r="H73" s="81">
        <f>H74</f>
        <v>80000</v>
      </c>
    </row>
    <row r="74" spans="1:9" s="1" customFormat="1" x14ac:dyDescent="0.2">
      <c r="A74" s="67" t="s">
        <v>72</v>
      </c>
      <c r="B74" s="34" t="s">
        <v>14</v>
      </c>
      <c r="C74" s="34" t="s">
        <v>61</v>
      </c>
      <c r="D74" s="34" t="s">
        <v>83</v>
      </c>
      <c r="E74" s="33"/>
      <c r="F74" s="42">
        <f>F75+F78</f>
        <v>0</v>
      </c>
      <c r="G74" s="42">
        <f>G75+G78</f>
        <v>80000</v>
      </c>
      <c r="H74" s="42">
        <f>H75+H78</f>
        <v>80000</v>
      </c>
    </row>
    <row r="75" spans="1:9" s="1" customFormat="1" x14ac:dyDescent="0.2">
      <c r="A75" s="56" t="s">
        <v>63</v>
      </c>
      <c r="B75" s="34" t="s">
        <v>14</v>
      </c>
      <c r="C75" s="34" t="s">
        <v>61</v>
      </c>
      <c r="D75" s="34" t="s">
        <v>117</v>
      </c>
      <c r="E75" s="33"/>
      <c r="F75" s="32">
        <f>F76</f>
        <v>0</v>
      </c>
      <c r="G75" s="32">
        <f>G76</f>
        <v>40000</v>
      </c>
      <c r="H75" s="32">
        <f>H76</f>
        <v>40000</v>
      </c>
    </row>
    <row r="76" spans="1:9" s="1" customFormat="1" ht="22.5" x14ac:dyDescent="0.2">
      <c r="A76" s="56" t="s">
        <v>43</v>
      </c>
      <c r="B76" s="34" t="s">
        <v>14</v>
      </c>
      <c r="C76" s="34" t="s">
        <v>61</v>
      </c>
      <c r="D76" s="34" t="s">
        <v>117</v>
      </c>
      <c r="E76" s="33" t="s">
        <v>42</v>
      </c>
      <c r="F76" s="32">
        <v>0</v>
      </c>
      <c r="G76" s="32">
        <v>40000</v>
      </c>
      <c r="H76" s="32">
        <v>40000</v>
      </c>
    </row>
    <row r="77" spans="1:9" s="1" customFormat="1" hidden="1" x14ac:dyDescent="0.2">
      <c r="A77" s="56" t="s">
        <v>48</v>
      </c>
      <c r="B77" s="34" t="s">
        <v>14</v>
      </c>
      <c r="C77" s="34" t="s">
        <v>61</v>
      </c>
      <c r="D77" s="34" t="s">
        <v>118</v>
      </c>
      <c r="E77" s="33" t="s">
        <v>46</v>
      </c>
      <c r="F77" s="32"/>
      <c r="G77" s="32"/>
      <c r="H77" s="32"/>
    </row>
    <row r="78" spans="1:9" s="1" customFormat="1" ht="31.5" x14ac:dyDescent="0.2">
      <c r="A78" s="62" t="s">
        <v>119</v>
      </c>
      <c r="B78" s="34" t="s">
        <v>14</v>
      </c>
      <c r="C78" s="34" t="s">
        <v>61</v>
      </c>
      <c r="D78" s="63" t="s">
        <v>120</v>
      </c>
      <c r="E78" s="33"/>
      <c r="F78" s="32">
        <f>F79</f>
        <v>0</v>
      </c>
      <c r="G78" s="32">
        <f>G79</f>
        <v>40000</v>
      </c>
      <c r="H78" s="32">
        <f>H79</f>
        <v>40000</v>
      </c>
    </row>
    <row r="79" spans="1:9" s="1" customFormat="1" ht="22.5" x14ac:dyDescent="0.2">
      <c r="A79" s="56" t="s">
        <v>43</v>
      </c>
      <c r="B79" s="34" t="s">
        <v>14</v>
      </c>
      <c r="C79" s="34" t="s">
        <v>61</v>
      </c>
      <c r="D79" s="34" t="s">
        <v>120</v>
      </c>
      <c r="E79" s="33" t="s">
        <v>42</v>
      </c>
      <c r="F79" s="32">
        <v>0</v>
      </c>
      <c r="G79" s="32">
        <v>40000</v>
      </c>
      <c r="H79" s="32">
        <v>40000</v>
      </c>
    </row>
    <row r="80" spans="1:9" s="2" customFormat="1" x14ac:dyDescent="0.2">
      <c r="A80" s="38" t="s">
        <v>27</v>
      </c>
      <c r="B80" s="63" t="s">
        <v>15</v>
      </c>
      <c r="C80" s="63" t="s">
        <v>8</v>
      </c>
      <c r="D80" s="34"/>
      <c r="E80" s="28"/>
      <c r="F80" s="42">
        <f>F81+F92+F101+F121</f>
        <v>4499848</v>
      </c>
      <c r="G80" s="42">
        <f>G81+G92+G101+G121</f>
        <v>4201760</v>
      </c>
      <c r="H80" s="42">
        <f>H81+H92+H101+H121</f>
        <v>4426080</v>
      </c>
      <c r="I80" s="18"/>
    </row>
    <row r="81" spans="1:9" s="2" customFormat="1" x14ac:dyDescent="0.2">
      <c r="A81" s="64" t="s">
        <v>35</v>
      </c>
      <c r="B81" s="61" t="s">
        <v>15</v>
      </c>
      <c r="C81" s="61" t="s">
        <v>7</v>
      </c>
      <c r="D81" s="34"/>
      <c r="E81" s="29"/>
      <c r="F81" s="49">
        <f>F87+F83</f>
        <v>25740</v>
      </c>
      <c r="G81" s="49">
        <f>G87+G83</f>
        <v>129795</v>
      </c>
      <c r="H81" s="49">
        <f>H87+H83</f>
        <v>131115</v>
      </c>
    </row>
    <row r="82" spans="1:9" s="2" customFormat="1" ht="21" x14ac:dyDescent="0.2">
      <c r="A82" s="38" t="s">
        <v>77</v>
      </c>
      <c r="B82" s="34" t="s">
        <v>15</v>
      </c>
      <c r="C82" s="34" t="s">
        <v>7</v>
      </c>
      <c r="D82" s="34" t="s">
        <v>90</v>
      </c>
      <c r="E82" s="29"/>
      <c r="F82" s="80">
        <f>F83</f>
        <v>25740</v>
      </c>
      <c r="G82" s="80">
        <f>G83</f>
        <v>28314</v>
      </c>
      <c r="H82" s="80">
        <f>H83</f>
        <v>29634</v>
      </c>
    </row>
    <row r="83" spans="1:9" s="2" customFormat="1" ht="78.75" x14ac:dyDescent="0.2">
      <c r="A83" s="56" t="s">
        <v>66</v>
      </c>
      <c r="B83" s="34" t="s">
        <v>15</v>
      </c>
      <c r="C83" s="34" t="s">
        <v>7</v>
      </c>
      <c r="D83" s="34" t="s">
        <v>104</v>
      </c>
      <c r="E83" s="33"/>
      <c r="F83" s="32">
        <f>F84+F85</f>
        <v>25740</v>
      </c>
      <c r="G83" s="32">
        <v>28314</v>
      </c>
      <c r="H83" s="32">
        <v>29634</v>
      </c>
      <c r="I83" s="2" t="s">
        <v>170</v>
      </c>
    </row>
    <row r="84" spans="1:9" s="2" customFormat="1" ht="22.5" hidden="1" x14ac:dyDescent="0.2">
      <c r="A84" s="56" t="s">
        <v>50</v>
      </c>
      <c r="B84" s="34" t="s">
        <v>15</v>
      </c>
      <c r="C84" s="34" t="s">
        <v>7</v>
      </c>
      <c r="D84" s="34" t="s">
        <v>104</v>
      </c>
      <c r="E84" s="33" t="s">
        <v>49</v>
      </c>
      <c r="F84" s="32"/>
      <c r="G84" s="32"/>
      <c r="H84" s="32"/>
    </row>
    <row r="85" spans="1:9" s="2" customFormat="1" ht="22.5" x14ac:dyDescent="0.2">
      <c r="A85" s="56" t="s">
        <v>43</v>
      </c>
      <c r="B85" s="34" t="s">
        <v>15</v>
      </c>
      <c r="C85" s="34" t="s">
        <v>7</v>
      </c>
      <c r="D85" s="34" t="s">
        <v>104</v>
      </c>
      <c r="E85" s="33" t="s">
        <v>42</v>
      </c>
      <c r="F85" s="32">
        <v>25740</v>
      </c>
      <c r="G85" s="32">
        <v>28314</v>
      </c>
      <c r="H85" s="32">
        <v>29634</v>
      </c>
      <c r="I85" s="2" t="s">
        <v>170</v>
      </c>
    </row>
    <row r="86" spans="1:9" s="2" customFormat="1" ht="21" x14ac:dyDescent="0.2">
      <c r="A86" s="68" t="s">
        <v>79</v>
      </c>
      <c r="B86" s="34" t="s">
        <v>15</v>
      </c>
      <c r="C86" s="34" t="s">
        <v>7</v>
      </c>
      <c r="D86" s="34" t="s">
        <v>89</v>
      </c>
      <c r="E86" s="33"/>
      <c r="F86" s="32">
        <f t="shared" ref="F86:H87" si="3">F87</f>
        <v>0</v>
      </c>
      <c r="G86" s="32">
        <f t="shared" si="3"/>
        <v>101481</v>
      </c>
      <c r="H86" s="32">
        <f t="shared" si="3"/>
        <v>101481</v>
      </c>
    </row>
    <row r="87" spans="1:9" s="2" customFormat="1" x14ac:dyDescent="0.2">
      <c r="A87" s="56" t="s">
        <v>134</v>
      </c>
      <c r="B87" s="34" t="s">
        <v>15</v>
      </c>
      <c r="C87" s="34" t="s">
        <v>7</v>
      </c>
      <c r="D87" s="34" t="s">
        <v>135</v>
      </c>
      <c r="E87" s="31"/>
      <c r="F87" s="32">
        <f t="shared" si="3"/>
        <v>0</v>
      </c>
      <c r="G87" s="32">
        <f t="shared" si="3"/>
        <v>101481</v>
      </c>
      <c r="H87" s="32">
        <f t="shared" si="3"/>
        <v>101481</v>
      </c>
    </row>
    <row r="88" spans="1:9" s="2" customFormat="1" ht="22.5" x14ac:dyDescent="0.2">
      <c r="A88" s="56" t="s">
        <v>43</v>
      </c>
      <c r="B88" s="34" t="s">
        <v>15</v>
      </c>
      <c r="C88" s="34" t="s">
        <v>7</v>
      </c>
      <c r="D88" s="34" t="s">
        <v>135</v>
      </c>
      <c r="E88" s="31" t="s">
        <v>42</v>
      </c>
      <c r="F88" s="32">
        <v>0</v>
      </c>
      <c r="G88" s="32">
        <v>101481</v>
      </c>
      <c r="H88" s="32">
        <v>101481</v>
      </c>
    </row>
    <row r="89" spans="1:9" s="2" customFormat="1" hidden="1" x14ac:dyDescent="0.2">
      <c r="A89" s="56"/>
      <c r="B89" s="34"/>
      <c r="C89" s="34"/>
      <c r="D89" s="34"/>
      <c r="E89" s="50"/>
      <c r="F89" s="51"/>
      <c r="G89" s="51"/>
      <c r="H89" s="51"/>
    </row>
    <row r="90" spans="1:9" s="2" customFormat="1" hidden="1" x14ac:dyDescent="0.2">
      <c r="A90" s="56"/>
      <c r="B90" s="34"/>
      <c r="C90" s="34"/>
      <c r="D90" s="34"/>
      <c r="E90" s="33"/>
      <c r="F90" s="32"/>
      <c r="G90" s="32"/>
      <c r="H90" s="32"/>
    </row>
    <row r="91" spans="1:9" s="2" customFormat="1" hidden="1" x14ac:dyDescent="0.2">
      <c r="A91" s="56"/>
      <c r="B91" s="34"/>
      <c r="C91" s="34"/>
      <c r="D91" s="34"/>
      <c r="E91" s="33"/>
      <c r="F91" s="32"/>
      <c r="G91" s="32"/>
      <c r="H91" s="32"/>
    </row>
    <row r="92" spans="1:9" s="2" customFormat="1" x14ac:dyDescent="0.2">
      <c r="A92" s="69" t="s">
        <v>56</v>
      </c>
      <c r="B92" s="61" t="s">
        <v>15</v>
      </c>
      <c r="C92" s="61" t="s">
        <v>10</v>
      </c>
      <c r="D92" s="34"/>
      <c r="E92" s="47"/>
      <c r="F92" s="52">
        <f>F93+F97</f>
        <v>1023500</v>
      </c>
      <c r="G92" s="52">
        <f>G93+G97</f>
        <v>1223500</v>
      </c>
      <c r="H92" s="52">
        <f>H93+H97</f>
        <v>1223500</v>
      </c>
    </row>
    <row r="93" spans="1:9" s="2" customFormat="1" ht="21" x14ac:dyDescent="0.2">
      <c r="A93" s="38" t="s">
        <v>77</v>
      </c>
      <c r="B93" s="34" t="s">
        <v>15</v>
      </c>
      <c r="C93" s="34" t="s">
        <v>10</v>
      </c>
      <c r="D93" s="34" t="s">
        <v>90</v>
      </c>
      <c r="E93" s="47"/>
      <c r="F93" s="82">
        <f>F94</f>
        <v>123500</v>
      </c>
      <c r="G93" s="82">
        <f>G94</f>
        <v>123500</v>
      </c>
      <c r="H93" s="82">
        <f>H94</f>
        <v>123500</v>
      </c>
    </row>
    <row r="94" spans="1:9" s="2" customFormat="1" ht="67.5" x14ac:dyDescent="0.2">
      <c r="A94" s="56" t="s">
        <v>67</v>
      </c>
      <c r="B94" s="34" t="s">
        <v>15</v>
      </c>
      <c r="C94" s="34" t="s">
        <v>10</v>
      </c>
      <c r="D94" s="34" t="s">
        <v>105</v>
      </c>
      <c r="E94" s="33"/>
      <c r="F94" s="32">
        <f>F95+F96</f>
        <v>123500</v>
      </c>
      <c r="G94" s="32">
        <f t="shared" ref="G94:H94" si="4">G95+G96</f>
        <v>123500</v>
      </c>
      <c r="H94" s="32">
        <f t="shared" si="4"/>
        <v>123500</v>
      </c>
      <c r="I94" s="2" t="s">
        <v>170</v>
      </c>
    </row>
    <row r="95" spans="1:9" s="2" customFormat="1" ht="22.5" hidden="1" x14ac:dyDescent="0.2">
      <c r="A95" s="56" t="s">
        <v>50</v>
      </c>
      <c r="B95" s="34" t="s">
        <v>15</v>
      </c>
      <c r="C95" s="34" t="s">
        <v>10</v>
      </c>
      <c r="D95" s="34" t="s">
        <v>169</v>
      </c>
      <c r="E95" s="33" t="s">
        <v>42</v>
      </c>
      <c r="F95" s="32">
        <v>0</v>
      </c>
      <c r="G95" s="32">
        <v>0</v>
      </c>
      <c r="H95" s="32">
        <v>0</v>
      </c>
    </row>
    <row r="96" spans="1:9" s="2" customFormat="1" ht="22.5" x14ac:dyDescent="0.2">
      <c r="A96" s="56" t="s">
        <v>43</v>
      </c>
      <c r="B96" s="34" t="s">
        <v>15</v>
      </c>
      <c r="C96" s="34" t="s">
        <v>10</v>
      </c>
      <c r="D96" s="34" t="s">
        <v>105</v>
      </c>
      <c r="E96" s="33" t="s">
        <v>42</v>
      </c>
      <c r="F96" s="32">
        <v>123500</v>
      </c>
      <c r="G96" s="32">
        <v>123500</v>
      </c>
      <c r="H96" s="32">
        <v>123500</v>
      </c>
    </row>
    <row r="97" spans="1:9" s="2" customFormat="1" ht="21" x14ac:dyDescent="0.2">
      <c r="A97" s="68" t="s">
        <v>79</v>
      </c>
      <c r="B97" s="34" t="s">
        <v>15</v>
      </c>
      <c r="C97" s="34" t="s">
        <v>10</v>
      </c>
      <c r="D97" s="34" t="s">
        <v>89</v>
      </c>
      <c r="E97" s="33"/>
      <c r="F97" s="32">
        <f>F98</f>
        <v>900000</v>
      </c>
      <c r="G97" s="32">
        <f>G98</f>
        <v>1100000</v>
      </c>
      <c r="H97" s="32">
        <f>H98</f>
        <v>1100000</v>
      </c>
    </row>
    <row r="98" spans="1:9" s="2" customFormat="1" ht="45" x14ac:dyDescent="0.2">
      <c r="A98" s="65" t="s">
        <v>80</v>
      </c>
      <c r="B98" s="34" t="s">
        <v>15</v>
      </c>
      <c r="C98" s="34" t="s">
        <v>10</v>
      </c>
      <c r="D98" s="34" t="s">
        <v>110</v>
      </c>
      <c r="E98" s="33"/>
      <c r="F98" s="32">
        <f>F99+F100</f>
        <v>900000</v>
      </c>
      <c r="G98" s="32">
        <f>G99+G100</f>
        <v>1100000</v>
      </c>
      <c r="H98" s="32">
        <f>H99+H100</f>
        <v>1100000</v>
      </c>
    </row>
    <row r="99" spans="1:9" s="2" customFormat="1" ht="22.5" hidden="1" x14ac:dyDescent="0.2">
      <c r="A99" s="56" t="s">
        <v>43</v>
      </c>
      <c r="B99" s="34" t="s">
        <v>15</v>
      </c>
      <c r="C99" s="34" t="s">
        <v>10</v>
      </c>
      <c r="D99" s="34" t="s">
        <v>110</v>
      </c>
      <c r="E99" s="33" t="s">
        <v>42</v>
      </c>
      <c r="F99" s="32">
        <v>0</v>
      </c>
      <c r="G99" s="32">
        <v>200000</v>
      </c>
      <c r="H99" s="32">
        <v>200000</v>
      </c>
    </row>
    <row r="100" spans="1:9" s="2" customFormat="1" ht="45" x14ac:dyDescent="0.2">
      <c r="A100" s="56" t="s">
        <v>158</v>
      </c>
      <c r="B100" s="34" t="s">
        <v>15</v>
      </c>
      <c r="C100" s="34" t="s">
        <v>10</v>
      </c>
      <c r="D100" s="34" t="s">
        <v>110</v>
      </c>
      <c r="E100" s="33" t="s">
        <v>157</v>
      </c>
      <c r="F100" s="32">
        <v>900000</v>
      </c>
      <c r="G100" s="32">
        <v>900000</v>
      </c>
      <c r="H100" s="32">
        <v>900000</v>
      </c>
    </row>
    <row r="101" spans="1:9" s="2" customFormat="1" x14ac:dyDescent="0.2">
      <c r="A101" s="71" t="s">
        <v>52</v>
      </c>
      <c r="B101" s="34" t="s">
        <v>15</v>
      </c>
      <c r="C101" s="34" t="s">
        <v>12</v>
      </c>
      <c r="D101" s="34"/>
      <c r="E101" s="33"/>
      <c r="F101" s="82">
        <f>F102+F105+F112</f>
        <v>3450608</v>
      </c>
      <c r="G101" s="82">
        <f>G102+G105+G112</f>
        <v>2848465</v>
      </c>
      <c r="H101" s="82">
        <f>H102+H105+H112</f>
        <v>3071465</v>
      </c>
    </row>
    <row r="102" spans="1:9" s="2" customFormat="1" ht="22.5" hidden="1" x14ac:dyDescent="0.2">
      <c r="A102" s="71" t="s">
        <v>163</v>
      </c>
      <c r="B102" s="34" t="s">
        <v>15</v>
      </c>
      <c r="C102" s="34" t="s">
        <v>12</v>
      </c>
      <c r="D102" s="34" t="s">
        <v>164</v>
      </c>
      <c r="E102" s="33"/>
      <c r="F102" s="35">
        <f>F104</f>
        <v>0</v>
      </c>
      <c r="G102" s="35">
        <f>G104</f>
        <v>0</v>
      </c>
      <c r="H102" s="35">
        <f>H104</f>
        <v>0</v>
      </c>
    </row>
    <row r="103" spans="1:9" s="2" customFormat="1" ht="22.5" hidden="1" x14ac:dyDescent="0.2">
      <c r="A103" s="56" t="s">
        <v>50</v>
      </c>
      <c r="B103" s="34" t="s">
        <v>15</v>
      </c>
      <c r="C103" s="34" t="s">
        <v>12</v>
      </c>
      <c r="D103" s="34" t="s">
        <v>164</v>
      </c>
      <c r="E103" s="33" t="s">
        <v>49</v>
      </c>
      <c r="F103" s="35">
        <v>0</v>
      </c>
      <c r="G103" s="35">
        <v>0</v>
      </c>
      <c r="H103" s="35">
        <v>0</v>
      </c>
    </row>
    <row r="104" spans="1:9" s="2" customFormat="1" ht="22.5" hidden="1" x14ac:dyDescent="0.2">
      <c r="A104" s="56" t="s">
        <v>43</v>
      </c>
      <c r="B104" s="34" t="s">
        <v>15</v>
      </c>
      <c r="C104" s="34" t="s">
        <v>12</v>
      </c>
      <c r="D104" s="34" t="s">
        <v>164</v>
      </c>
      <c r="E104" s="33" t="s">
        <v>42</v>
      </c>
      <c r="F104" s="35"/>
      <c r="G104" s="35"/>
      <c r="H104" s="35"/>
    </row>
    <row r="105" spans="1:9" s="2" customFormat="1" ht="21" x14ac:dyDescent="0.2">
      <c r="A105" s="38" t="s">
        <v>77</v>
      </c>
      <c r="B105" s="34" t="s">
        <v>15</v>
      </c>
      <c r="C105" s="34" t="s">
        <v>12</v>
      </c>
      <c r="D105" s="34" t="s">
        <v>90</v>
      </c>
      <c r="E105" s="47"/>
      <c r="F105" s="80">
        <f>F106+F109</f>
        <v>657075</v>
      </c>
      <c r="G105" s="80">
        <f>G106+G109</f>
        <v>659833</v>
      </c>
      <c r="H105" s="80">
        <f>H106+H109</f>
        <v>659833</v>
      </c>
    </row>
    <row r="106" spans="1:9" s="2" customFormat="1" ht="33.75" x14ac:dyDescent="0.2">
      <c r="A106" s="56" t="s">
        <v>68</v>
      </c>
      <c r="B106" s="34" t="s">
        <v>15</v>
      </c>
      <c r="C106" s="34" t="s">
        <v>12</v>
      </c>
      <c r="D106" s="34" t="s">
        <v>106</v>
      </c>
      <c r="E106" s="34"/>
      <c r="F106" s="35">
        <f>F107+F108</f>
        <v>642592</v>
      </c>
      <c r="G106" s="35">
        <f>G107+G108</f>
        <v>642592</v>
      </c>
      <c r="H106" s="35">
        <f>H107+H108</f>
        <v>642592</v>
      </c>
    </row>
    <row r="107" spans="1:9" s="2" customFormat="1" ht="22.5" hidden="1" x14ac:dyDescent="0.2">
      <c r="A107" s="56" t="s">
        <v>50</v>
      </c>
      <c r="B107" s="34" t="s">
        <v>15</v>
      </c>
      <c r="C107" s="34" t="s">
        <v>12</v>
      </c>
      <c r="D107" s="34" t="s">
        <v>106</v>
      </c>
      <c r="E107" s="34" t="s">
        <v>49</v>
      </c>
      <c r="F107" s="35"/>
      <c r="G107" s="35"/>
      <c r="H107" s="35"/>
    </row>
    <row r="108" spans="1:9" s="2" customFormat="1" ht="22.5" x14ac:dyDescent="0.2">
      <c r="A108" s="56" t="s">
        <v>43</v>
      </c>
      <c r="B108" s="34" t="s">
        <v>15</v>
      </c>
      <c r="C108" s="34" t="s">
        <v>12</v>
      </c>
      <c r="D108" s="34" t="s">
        <v>106</v>
      </c>
      <c r="E108" s="34" t="s">
        <v>42</v>
      </c>
      <c r="F108" s="35">
        <v>642592</v>
      </c>
      <c r="G108" s="35">
        <v>642592</v>
      </c>
      <c r="H108" s="35">
        <v>642592</v>
      </c>
    </row>
    <row r="109" spans="1:9" s="2" customFormat="1" ht="33.75" x14ac:dyDescent="0.2">
      <c r="A109" s="56" t="s">
        <v>69</v>
      </c>
      <c r="B109" s="34" t="s">
        <v>15</v>
      </c>
      <c r="C109" s="34" t="s">
        <v>12</v>
      </c>
      <c r="D109" s="34" t="s">
        <v>107</v>
      </c>
      <c r="E109" s="34"/>
      <c r="F109" s="35">
        <f>F110+F111</f>
        <v>14483</v>
      </c>
      <c r="G109" s="35">
        <v>17241</v>
      </c>
      <c r="H109" s="35">
        <v>17241</v>
      </c>
      <c r="I109" s="2" t="s">
        <v>170</v>
      </c>
    </row>
    <row r="110" spans="1:9" s="2" customFormat="1" ht="22.5" hidden="1" x14ac:dyDescent="0.2">
      <c r="A110" s="56" t="s">
        <v>50</v>
      </c>
      <c r="B110" s="34" t="s">
        <v>15</v>
      </c>
      <c r="C110" s="34" t="s">
        <v>12</v>
      </c>
      <c r="D110" s="34" t="s">
        <v>107</v>
      </c>
      <c r="E110" s="34" t="s">
        <v>49</v>
      </c>
      <c r="F110" s="35"/>
      <c r="G110" s="35"/>
      <c r="H110" s="35"/>
    </row>
    <row r="111" spans="1:9" s="2" customFormat="1" ht="22.5" x14ac:dyDescent="0.2">
      <c r="A111" s="56" t="s">
        <v>43</v>
      </c>
      <c r="B111" s="34" t="s">
        <v>15</v>
      </c>
      <c r="C111" s="34" t="s">
        <v>12</v>
      </c>
      <c r="D111" s="34" t="s">
        <v>107</v>
      </c>
      <c r="E111" s="34" t="s">
        <v>42</v>
      </c>
      <c r="F111" s="35">
        <v>14483</v>
      </c>
      <c r="G111" s="35">
        <v>17241</v>
      </c>
      <c r="H111" s="35">
        <v>17241</v>
      </c>
      <c r="I111" s="2" t="s">
        <v>170</v>
      </c>
    </row>
    <row r="112" spans="1:9" s="2" customFormat="1" ht="21" x14ac:dyDescent="0.2">
      <c r="A112" s="68" t="s">
        <v>79</v>
      </c>
      <c r="B112" s="34" t="s">
        <v>15</v>
      </c>
      <c r="C112" s="34" t="s">
        <v>12</v>
      </c>
      <c r="D112" s="34" t="s">
        <v>89</v>
      </c>
      <c r="E112" s="53"/>
      <c r="F112" s="30">
        <f>F113+F115+F117+F119</f>
        <v>2793533</v>
      </c>
      <c r="G112" s="30">
        <f>G113+G115+G117+G119</f>
        <v>2188632</v>
      </c>
      <c r="H112" s="30">
        <f>H113+H115+H117+H119</f>
        <v>2411632</v>
      </c>
    </row>
    <row r="113" spans="1:8" s="2" customFormat="1" x14ac:dyDescent="0.2">
      <c r="A113" s="71" t="s">
        <v>53</v>
      </c>
      <c r="B113" s="34" t="s">
        <v>15</v>
      </c>
      <c r="C113" s="34" t="s">
        <v>12</v>
      </c>
      <c r="D113" s="34" t="s">
        <v>132</v>
      </c>
      <c r="E113" s="33"/>
      <c r="F113" s="32">
        <f>F114</f>
        <v>1600000</v>
      </c>
      <c r="G113" s="32">
        <f>G114</f>
        <v>1600000</v>
      </c>
      <c r="H113" s="32">
        <f>H114</f>
        <v>1600000</v>
      </c>
    </row>
    <row r="114" spans="1:8" s="2" customFormat="1" ht="22.5" x14ac:dyDescent="0.2">
      <c r="A114" s="56" t="s">
        <v>43</v>
      </c>
      <c r="B114" s="34" t="s">
        <v>15</v>
      </c>
      <c r="C114" s="34" t="s">
        <v>12</v>
      </c>
      <c r="D114" s="34" t="s">
        <v>132</v>
      </c>
      <c r="E114" s="33" t="s">
        <v>42</v>
      </c>
      <c r="F114" s="32">
        <v>1600000</v>
      </c>
      <c r="G114" s="32">
        <v>1600000</v>
      </c>
      <c r="H114" s="32">
        <v>1600000</v>
      </c>
    </row>
    <row r="115" spans="1:8" s="2" customFormat="1" x14ac:dyDescent="0.2">
      <c r="A115" s="72" t="s">
        <v>74</v>
      </c>
      <c r="B115" s="34" t="s">
        <v>15</v>
      </c>
      <c r="C115" s="34" t="s">
        <v>12</v>
      </c>
      <c r="D115" s="34" t="s">
        <v>133</v>
      </c>
      <c r="E115" s="33"/>
      <c r="F115" s="32">
        <f>F116</f>
        <v>100000</v>
      </c>
      <c r="G115" s="32">
        <f>G116</f>
        <v>100000</v>
      </c>
      <c r="H115" s="32">
        <f>H116</f>
        <v>100000</v>
      </c>
    </row>
    <row r="116" spans="1:8" s="2" customFormat="1" ht="22.5" x14ac:dyDescent="0.2">
      <c r="A116" s="56" t="s">
        <v>43</v>
      </c>
      <c r="B116" s="34" t="s">
        <v>15</v>
      </c>
      <c r="C116" s="34" t="s">
        <v>12</v>
      </c>
      <c r="D116" s="34" t="s">
        <v>133</v>
      </c>
      <c r="E116" s="33" t="s">
        <v>42</v>
      </c>
      <c r="F116" s="32">
        <v>100000</v>
      </c>
      <c r="G116" s="32">
        <v>100000</v>
      </c>
      <c r="H116" s="32">
        <v>100000</v>
      </c>
    </row>
    <row r="117" spans="1:8" s="2" customFormat="1" x14ac:dyDescent="0.2">
      <c r="A117" s="56" t="s">
        <v>137</v>
      </c>
      <c r="B117" s="34" t="s">
        <v>15</v>
      </c>
      <c r="C117" s="34" t="s">
        <v>12</v>
      </c>
      <c r="D117" s="34" t="s">
        <v>136</v>
      </c>
      <c r="E117" s="33"/>
      <c r="F117" s="32">
        <f>F118</f>
        <v>50000</v>
      </c>
      <c r="G117" s="32">
        <f>G118</f>
        <v>50000</v>
      </c>
      <c r="H117" s="32">
        <f>H118</f>
        <v>50000</v>
      </c>
    </row>
    <row r="118" spans="1:8" s="2" customFormat="1" ht="22.5" x14ac:dyDescent="0.2">
      <c r="A118" s="56" t="s">
        <v>43</v>
      </c>
      <c r="B118" s="34" t="s">
        <v>15</v>
      </c>
      <c r="C118" s="34" t="s">
        <v>12</v>
      </c>
      <c r="D118" s="34" t="s">
        <v>136</v>
      </c>
      <c r="E118" s="33" t="s">
        <v>42</v>
      </c>
      <c r="F118" s="32">
        <v>50000</v>
      </c>
      <c r="G118" s="32">
        <v>50000</v>
      </c>
      <c r="H118" s="32">
        <v>50000</v>
      </c>
    </row>
    <row r="119" spans="1:8" s="2" customFormat="1" x14ac:dyDescent="0.2">
      <c r="A119" s="56" t="s">
        <v>139</v>
      </c>
      <c r="B119" s="34" t="s">
        <v>15</v>
      </c>
      <c r="C119" s="34" t="s">
        <v>12</v>
      </c>
      <c r="D119" s="34" t="s">
        <v>138</v>
      </c>
      <c r="E119" s="33"/>
      <c r="F119" s="32">
        <v>1043533</v>
      </c>
      <c r="G119" s="32">
        <f>G120</f>
        <v>438632</v>
      </c>
      <c r="H119" s="32">
        <f>H120</f>
        <v>661632</v>
      </c>
    </row>
    <row r="120" spans="1:8" s="2" customFormat="1" ht="22.5" x14ac:dyDescent="0.2">
      <c r="A120" s="56" t="s">
        <v>43</v>
      </c>
      <c r="B120" s="34" t="s">
        <v>15</v>
      </c>
      <c r="C120" s="34" t="s">
        <v>12</v>
      </c>
      <c r="D120" s="34" t="s">
        <v>138</v>
      </c>
      <c r="E120" s="33" t="s">
        <v>42</v>
      </c>
      <c r="F120" s="32">
        <f>866693+8840+168000</f>
        <v>1043533</v>
      </c>
      <c r="G120" s="32">
        <f>2678942-2001942-194112-268357+224101</f>
        <v>438632</v>
      </c>
      <c r="H120" s="32">
        <f>2480854-1580854-194112-268357+224101</f>
        <v>661632</v>
      </c>
    </row>
    <row r="121" spans="1:8" s="2" customFormat="1" ht="22.5" hidden="1" x14ac:dyDescent="0.2">
      <c r="A121" s="73" t="s">
        <v>57</v>
      </c>
      <c r="B121" s="61" t="s">
        <v>15</v>
      </c>
      <c r="C121" s="61" t="s">
        <v>15</v>
      </c>
      <c r="D121" s="34"/>
      <c r="E121" s="47"/>
      <c r="F121" s="30">
        <f>F124</f>
        <v>0</v>
      </c>
      <c r="G121" s="30">
        <f>G124</f>
        <v>0</v>
      </c>
      <c r="H121" s="30">
        <f>H124</f>
        <v>0</v>
      </c>
    </row>
    <row r="122" spans="1:8" s="2" customFormat="1" ht="22.5" hidden="1" x14ac:dyDescent="0.2">
      <c r="A122" s="72" t="s">
        <v>148</v>
      </c>
      <c r="B122" s="61" t="s">
        <v>15</v>
      </c>
      <c r="C122" s="61" t="s">
        <v>15</v>
      </c>
      <c r="D122" s="34" t="s">
        <v>147</v>
      </c>
      <c r="E122" s="61"/>
      <c r="F122" s="80"/>
      <c r="G122" s="80"/>
      <c r="H122" s="80"/>
    </row>
    <row r="123" spans="1:8" s="2" customFormat="1" ht="22.5" hidden="1" x14ac:dyDescent="0.2">
      <c r="A123" s="72" t="s">
        <v>50</v>
      </c>
      <c r="B123" s="61" t="s">
        <v>15</v>
      </c>
      <c r="C123" s="61" t="s">
        <v>15</v>
      </c>
      <c r="D123" s="34" t="s">
        <v>147</v>
      </c>
      <c r="E123" s="61" t="s">
        <v>42</v>
      </c>
      <c r="F123" s="80"/>
      <c r="G123" s="80"/>
      <c r="H123" s="80"/>
    </row>
    <row r="124" spans="1:8" s="2" customFormat="1" ht="21" hidden="1" x14ac:dyDescent="0.2">
      <c r="A124" s="67" t="s">
        <v>108</v>
      </c>
      <c r="B124" s="34" t="s">
        <v>15</v>
      </c>
      <c r="C124" s="34" t="s">
        <v>15</v>
      </c>
      <c r="D124" s="34" t="s">
        <v>112</v>
      </c>
      <c r="E124" s="33"/>
      <c r="F124" s="32">
        <f>F127+F125</f>
        <v>0</v>
      </c>
      <c r="G124" s="32">
        <f>G127+G125</f>
        <v>0</v>
      </c>
      <c r="H124" s="32">
        <f>H127+H125</f>
        <v>0</v>
      </c>
    </row>
    <row r="125" spans="1:8" s="2" customFormat="1" hidden="1" x14ac:dyDescent="0.2">
      <c r="A125" s="65" t="s">
        <v>109</v>
      </c>
      <c r="B125" s="34" t="s">
        <v>15</v>
      </c>
      <c r="C125" s="34" t="s">
        <v>15</v>
      </c>
      <c r="D125" s="34" t="s">
        <v>113</v>
      </c>
      <c r="E125" s="33"/>
      <c r="F125" s="32">
        <f>F126</f>
        <v>0</v>
      </c>
      <c r="G125" s="32">
        <f>G126</f>
        <v>0</v>
      </c>
      <c r="H125" s="32">
        <f>H126</f>
        <v>0</v>
      </c>
    </row>
    <row r="126" spans="1:8" s="2" customFormat="1" ht="33.75" hidden="1" x14ac:dyDescent="0.2">
      <c r="A126" s="72" t="s">
        <v>140</v>
      </c>
      <c r="B126" s="34" t="s">
        <v>15</v>
      </c>
      <c r="C126" s="34" t="s">
        <v>15</v>
      </c>
      <c r="D126" s="34" t="s">
        <v>113</v>
      </c>
      <c r="E126" s="33" t="s">
        <v>60</v>
      </c>
      <c r="F126" s="32"/>
      <c r="G126" s="32"/>
      <c r="H126" s="32"/>
    </row>
    <row r="127" spans="1:8" s="2" customFormat="1" hidden="1" x14ac:dyDescent="0.2">
      <c r="A127" s="65" t="s">
        <v>111</v>
      </c>
      <c r="B127" s="34" t="s">
        <v>15</v>
      </c>
      <c r="C127" s="34" t="s">
        <v>15</v>
      </c>
      <c r="D127" s="34" t="s">
        <v>114</v>
      </c>
      <c r="E127" s="33"/>
      <c r="F127" s="32">
        <f>F128</f>
        <v>0</v>
      </c>
      <c r="G127" s="32">
        <f>G128</f>
        <v>0</v>
      </c>
      <c r="H127" s="32">
        <f>H128</f>
        <v>0</v>
      </c>
    </row>
    <row r="128" spans="1:8" s="2" customFormat="1" ht="33.75" hidden="1" x14ac:dyDescent="0.2">
      <c r="A128" s="72" t="s">
        <v>140</v>
      </c>
      <c r="B128" s="34" t="s">
        <v>15</v>
      </c>
      <c r="C128" s="34" t="s">
        <v>15</v>
      </c>
      <c r="D128" s="34" t="s">
        <v>114</v>
      </c>
      <c r="E128" s="33" t="s">
        <v>60</v>
      </c>
      <c r="F128" s="32"/>
      <c r="G128" s="32"/>
      <c r="H128" s="32"/>
    </row>
    <row r="129" spans="1:8" s="2" customFormat="1" hidden="1" x14ac:dyDescent="0.2">
      <c r="A129" s="84"/>
      <c r="B129" s="50"/>
      <c r="C129" s="50"/>
      <c r="D129" s="50"/>
      <c r="E129" s="50"/>
      <c r="F129" s="51"/>
      <c r="G129" s="51"/>
      <c r="H129" s="51"/>
    </row>
    <row r="130" spans="1:8" s="2" customFormat="1" hidden="1" x14ac:dyDescent="0.2">
      <c r="A130" s="84"/>
      <c r="B130" s="50"/>
      <c r="C130" s="50"/>
      <c r="D130" s="50"/>
      <c r="E130" s="50"/>
      <c r="F130" s="51"/>
      <c r="G130" s="51"/>
      <c r="H130" s="51"/>
    </row>
    <row r="131" spans="1:8" s="2" customFormat="1" hidden="1" x14ac:dyDescent="0.2">
      <c r="A131" s="83"/>
      <c r="B131" s="50"/>
      <c r="C131" s="50"/>
      <c r="D131" s="50"/>
      <c r="E131" s="50"/>
      <c r="F131" s="51"/>
      <c r="G131" s="51"/>
      <c r="H131" s="51"/>
    </row>
    <row r="132" spans="1:8" s="2" customFormat="1" hidden="1" x14ac:dyDescent="0.2">
      <c r="A132" s="70" t="s">
        <v>19</v>
      </c>
      <c r="B132" s="63" t="s">
        <v>21</v>
      </c>
      <c r="C132" s="63" t="s">
        <v>8</v>
      </c>
      <c r="D132" s="63"/>
      <c r="E132" s="48"/>
      <c r="F132" s="52">
        <f>F133+F137+F141</f>
        <v>0</v>
      </c>
      <c r="G132" s="52">
        <f>G133+G137+G141</f>
        <v>0</v>
      </c>
      <c r="H132" s="52">
        <f>H133+H137+H141</f>
        <v>0</v>
      </c>
    </row>
    <row r="133" spans="1:8" s="2" customFormat="1" hidden="1" x14ac:dyDescent="0.2">
      <c r="A133" s="64" t="s">
        <v>20</v>
      </c>
      <c r="B133" s="61" t="s">
        <v>21</v>
      </c>
      <c r="C133" s="61" t="s">
        <v>7</v>
      </c>
      <c r="D133" s="34"/>
      <c r="E133" s="47"/>
      <c r="F133" s="30">
        <f>F135</f>
        <v>0</v>
      </c>
      <c r="G133" s="30">
        <f>G135</f>
        <v>0</v>
      </c>
      <c r="H133" s="30">
        <f>H135</f>
        <v>0</v>
      </c>
    </row>
    <row r="134" spans="1:8" s="2" customFormat="1" ht="21" hidden="1" x14ac:dyDescent="0.2">
      <c r="A134" s="67" t="s">
        <v>79</v>
      </c>
      <c r="B134" s="61" t="s">
        <v>21</v>
      </c>
      <c r="C134" s="61" t="s">
        <v>7</v>
      </c>
      <c r="D134" s="34" t="s">
        <v>89</v>
      </c>
      <c r="E134" s="47"/>
      <c r="F134" s="80"/>
      <c r="G134" s="80"/>
      <c r="H134" s="80"/>
    </row>
    <row r="135" spans="1:8" s="2" customFormat="1" ht="22.5" hidden="1" x14ac:dyDescent="0.2">
      <c r="A135" s="65" t="s">
        <v>116</v>
      </c>
      <c r="B135" s="34" t="s">
        <v>21</v>
      </c>
      <c r="C135" s="34" t="s">
        <v>7</v>
      </c>
      <c r="D135" s="34" t="s">
        <v>115</v>
      </c>
      <c r="E135" s="33"/>
      <c r="F135" s="32">
        <f>F136</f>
        <v>0</v>
      </c>
      <c r="G135" s="32">
        <f>G136</f>
        <v>0</v>
      </c>
      <c r="H135" s="32">
        <f>H136</f>
        <v>0</v>
      </c>
    </row>
    <row r="136" spans="1:8" s="2" customFormat="1" ht="22.5" hidden="1" x14ac:dyDescent="0.2">
      <c r="A136" s="56" t="s">
        <v>43</v>
      </c>
      <c r="B136" s="34" t="s">
        <v>21</v>
      </c>
      <c r="C136" s="34" t="s">
        <v>7</v>
      </c>
      <c r="D136" s="34" t="s">
        <v>115</v>
      </c>
      <c r="E136" s="33" t="s">
        <v>42</v>
      </c>
      <c r="F136" s="32">
        <v>0</v>
      </c>
      <c r="G136" s="32">
        <v>0</v>
      </c>
      <c r="H136" s="32">
        <v>0</v>
      </c>
    </row>
    <row r="137" spans="1:8" s="2" customFormat="1" hidden="1" x14ac:dyDescent="0.2">
      <c r="A137" s="64" t="s">
        <v>22</v>
      </c>
      <c r="B137" s="61" t="s">
        <v>21</v>
      </c>
      <c r="C137" s="61" t="s">
        <v>10</v>
      </c>
      <c r="D137" s="34"/>
      <c r="E137" s="33"/>
      <c r="F137" s="81">
        <f t="shared" ref="F137:H139" si="5">F138</f>
        <v>0</v>
      </c>
      <c r="G137" s="81">
        <f t="shared" si="5"/>
        <v>0</v>
      </c>
      <c r="H137" s="81">
        <f t="shared" si="5"/>
        <v>0</v>
      </c>
    </row>
    <row r="138" spans="1:8" s="2" customFormat="1" ht="21" hidden="1" x14ac:dyDescent="0.2">
      <c r="A138" s="67" t="s">
        <v>79</v>
      </c>
      <c r="B138" s="61" t="s">
        <v>21</v>
      </c>
      <c r="C138" s="61" t="s">
        <v>10</v>
      </c>
      <c r="D138" s="34" t="s">
        <v>89</v>
      </c>
      <c r="E138" s="47"/>
      <c r="F138" s="30">
        <f t="shared" si="5"/>
        <v>0</v>
      </c>
      <c r="G138" s="30">
        <f t="shared" si="5"/>
        <v>0</v>
      </c>
      <c r="H138" s="30">
        <f t="shared" si="5"/>
        <v>0</v>
      </c>
    </row>
    <row r="139" spans="1:8" s="2" customFormat="1" ht="22.5" hidden="1" x14ac:dyDescent="0.2">
      <c r="A139" s="65" t="s">
        <v>116</v>
      </c>
      <c r="B139" s="34" t="s">
        <v>21</v>
      </c>
      <c r="C139" s="34" t="s">
        <v>10</v>
      </c>
      <c r="D139" s="34" t="s">
        <v>115</v>
      </c>
      <c r="E139" s="33"/>
      <c r="F139" s="32">
        <f t="shared" si="5"/>
        <v>0</v>
      </c>
      <c r="G139" s="32">
        <f t="shared" si="5"/>
        <v>0</v>
      </c>
      <c r="H139" s="32">
        <f t="shared" si="5"/>
        <v>0</v>
      </c>
    </row>
    <row r="140" spans="1:8" s="2" customFormat="1" ht="22.5" hidden="1" x14ac:dyDescent="0.2">
      <c r="A140" s="56" t="s">
        <v>43</v>
      </c>
      <c r="B140" s="34" t="s">
        <v>21</v>
      </c>
      <c r="C140" s="34" t="s">
        <v>10</v>
      </c>
      <c r="D140" s="34" t="s">
        <v>115</v>
      </c>
      <c r="E140" s="33" t="s">
        <v>42</v>
      </c>
      <c r="F140" s="32">
        <v>0</v>
      </c>
      <c r="G140" s="32">
        <v>0</v>
      </c>
      <c r="H140" s="32">
        <v>0</v>
      </c>
    </row>
    <row r="141" spans="1:8" s="2" customFormat="1" hidden="1" x14ac:dyDescent="0.2">
      <c r="A141" s="64" t="s">
        <v>123</v>
      </c>
      <c r="B141" s="34" t="s">
        <v>21</v>
      </c>
      <c r="C141" s="34" t="s">
        <v>21</v>
      </c>
      <c r="D141" s="34"/>
      <c r="E141" s="33"/>
      <c r="F141" s="32">
        <f t="shared" ref="F141:H142" si="6">F142</f>
        <v>0</v>
      </c>
      <c r="G141" s="32">
        <f t="shared" si="6"/>
        <v>0</v>
      </c>
      <c r="H141" s="32">
        <f t="shared" si="6"/>
        <v>0</v>
      </c>
    </row>
    <row r="142" spans="1:8" s="2" customFormat="1" ht="21" hidden="1" x14ac:dyDescent="0.2">
      <c r="A142" s="38" t="s">
        <v>121</v>
      </c>
      <c r="B142" s="34" t="s">
        <v>21</v>
      </c>
      <c r="C142" s="34" t="s">
        <v>21</v>
      </c>
      <c r="D142" s="74" t="s">
        <v>154</v>
      </c>
      <c r="E142" s="33"/>
      <c r="F142" s="32">
        <f t="shared" si="6"/>
        <v>0</v>
      </c>
      <c r="G142" s="32">
        <f t="shared" si="6"/>
        <v>0</v>
      </c>
      <c r="H142" s="32">
        <f t="shared" si="6"/>
        <v>0</v>
      </c>
    </row>
    <row r="143" spans="1:8" s="2" customFormat="1" ht="22.5" hidden="1" x14ac:dyDescent="0.2">
      <c r="A143" s="56" t="s">
        <v>122</v>
      </c>
      <c r="B143" s="34" t="s">
        <v>21</v>
      </c>
      <c r="C143" s="34" t="s">
        <v>21</v>
      </c>
      <c r="D143" s="74" t="s">
        <v>154</v>
      </c>
      <c r="E143" s="33" t="s">
        <v>42</v>
      </c>
      <c r="F143" s="32">
        <v>0</v>
      </c>
      <c r="G143" s="32">
        <v>0</v>
      </c>
      <c r="H143" s="32">
        <v>0</v>
      </c>
    </row>
    <row r="144" spans="1:8" s="2" customFormat="1" hidden="1" x14ac:dyDescent="0.2">
      <c r="A144" s="75" t="s">
        <v>141</v>
      </c>
      <c r="B144" s="34" t="s">
        <v>21</v>
      </c>
      <c r="C144" s="34" t="s">
        <v>23</v>
      </c>
      <c r="D144" s="74"/>
      <c r="E144" s="33"/>
      <c r="F144" s="32">
        <f t="shared" ref="F144:H145" si="7">F145</f>
        <v>0</v>
      </c>
      <c r="G144" s="32">
        <f t="shared" si="7"/>
        <v>0</v>
      </c>
      <c r="H144" s="32">
        <f t="shared" si="7"/>
        <v>0</v>
      </c>
    </row>
    <row r="145" spans="1:8" s="2" customFormat="1" ht="22.5" hidden="1" x14ac:dyDescent="0.2">
      <c r="A145" s="65" t="s">
        <v>116</v>
      </c>
      <c r="B145" s="34" t="s">
        <v>21</v>
      </c>
      <c r="C145" s="34" t="s">
        <v>23</v>
      </c>
      <c r="D145" s="34" t="s">
        <v>115</v>
      </c>
      <c r="E145" s="33"/>
      <c r="F145" s="32">
        <f t="shared" si="7"/>
        <v>0</v>
      </c>
      <c r="G145" s="32">
        <f t="shared" si="7"/>
        <v>0</v>
      </c>
      <c r="H145" s="32">
        <f t="shared" si="7"/>
        <v>0</v>
      </c>
    </row>
    <row r="146" spans="1:8" s="2" customFormat="1" ht="22.5" hidden="1" x14ac:dyDescent="0.2">
      <c r="A146" s="56" t="s">
        <v>122</v>
      </c>
      <c r="B146" s="34" t="s">
        <v>21</v>
      </c>
      <c r="C146" s="34" t="s">
        <v>23</v>
      </c>
      <c r="D146" s="34" t="s">
        <v>115</v>
      </c>
      <c r="E146" s="33" t="s">
        <v>42</v>
      </c>
      <c r="F146" s="32">
        <v>0</v>
      </c>
      <c r="G146" s="32">
        <v>0</v>
      </c>
      <c r="H146" s="32">
        <v>0</v>
      </c>
    </row>
    <row r="147" spans="1:8" s="2" customFormat="1" hidden="1" x14ac:dyDescent="0.2">
      <c r="A147" s="70" t="s">
        <v>38</v>
      </c>
      <c r="B147" s="63" t="s">
        <v>18</v>
      </c>
      <c r="C147" s="63" t="s">
        <v>8</v>
      </c>
      <c r="D147" s="63"/>
      <c r="E147" s="48"/>
      <c r="F147" s="52">
        <f t="shared" ref="F147:H148" si="8">F148</f>
        <v>0</v>
      </c>
      <c r="G147" s="52">
        <f t="shared" si="8"/>
        <v>0</v>
      </c>
      <c r="H147" s="52">
        <f t="shared" si="8"/>
        <v>0</v>
      </c>
    </row>
    <row r="148" spans="1:8" s="2" customFormat="1" hidden="1" x14ac:dyDescent="0.2">
      <c r="A148" s="64" t="s">
        <v>124</v>
      </c>
      <c r="B148" s="61" t="s">
        <v>18</v>
      </c>
      <c r="C148" s="61" t="s">
        <v>14</v>
      </c>
      <c r="D148" s="34"/>
      <c r="E148" s="47"/>
      <c r="F148" s="30">
        <f t="shared" si="8"/>
        <v>0</v>
      </c>
      <c r="G148" s="30">
        <f t="shared" si="8"/>
        <v>0</v>
      </c>
      <c r="H148" s="30">
        <f t="shared" si="8"/>
        <v>0</v>
      </c>
    </row>
    <row r="149" spans="1:8" s="2" customFormat="1" ht="22.5" hidden="1" x14ac:dyDescent="0.2">
      <c r="A149" s="65" t="s">
        <v>116</v>
      </c>
      <c r="B149" s="34" t="s">
        <v>18</v>
      </c>
      <c r="C149" s="34" t="s">
        <v>14</v>
      </c>
      <c r="D149" s="34" t="s">
        <v>115</v>
      </c>
      <c r="E149" s="33"/>
      <c r="F149" s="32">
        <v>0</v>
      </c>
      <c r="G149" s="32">
        <v>0</v>
      </c>
      <c r="H149" s="32">
        <v>0</v>
      </c>
    </row>
    <row r="150" spans="1:8" s="2" customFormat="1" ht="22.5" hidden="1" x14ac:dyDescent="0.2">
      <c r="A150" s="56" t="s">
        <v>43</v>
      </c>
      <c r="B150" s="34" t="s">
        <v>18</v>
      </c>
      <c r="C150" s="34" t="s">
        <v>14</v>
      </c>
      <c r="D150" s="34" t="s">
        <v>115</v>
      </c>
      <c r="E150" s="33" t="s">
        <v>42</v>
      </c>
      <c r="F150" s="32">
        <v>0</v>
      </c>
      <c r="G150" s="32">
        <v>0</v>
      </c>
      <c r="H150" s="32">
        <v>0</v>
      </c>
    </row>
    <row r="151" spans="1:8" s="2" customFormat="1" hidden="1" x14ac:dyDescent="0.2">
      <c r="A151" s="66" t="s">
        <v>29</v>
      </c>
      <c r="B151" s="63" t="s">
        <v>23</v>
      </c>
      <c r="C151" s="63" t="s">
        <v>8</v>
      </c>
      <c r="D151" s="63"/>
      <c r="E151" s="28"/>
      <c r="F151" s="52">
        <f t="shared" ref="F151:H153" si="9">F152</f>
        <v>0</v>
      </c>
      <c r="G151" s="52">
        <f t="shared" si="9"/>
        <v>0</v>
      </c>
      <c r="H151" s="52">
        <f t="shared" si="9"/>
        <v>0</v>
      </c>
    </row>
    <row r="152" spans="1:8" s="2" customFormat="1" hidden="1" x14ac:dyDescent="0.2">
      <c r="A152" s="64" t="s">
        <v>129</v>
      </c>
      <c r="B152" s="61" t="s">
        <v>23</v>
      </c>
      <c r="C152" s="61" t="s">
        <v>23</v>
      </c>
      <c r="D152" s="34"/>
      <c r="E152" s="29"/>
      <c r="F152" s="30">
        <f t="shared" si="9"/>
        <v>0</v>
      </c>
      <c r="G152" s="30">
        <f t="shared" si="9"/>
        <v>0</v>
      </c>
      <c r="H152" s="30">
        <f t="shared" si="9"/>
        <v>0</v>
      </c>
    </row>
    <row r="153" spans="1:8" s="2" customFormat="1" ht="21" hidden="1" x14ac:dyDescent="0.2">
      <c r="A153" s="67" t="s">
        <v>79</v>
      </c>
      <c r="B153" s="34" t="s">
        <v>23</v>
      </c>
      <c r="C153" s="34" t="s">
        <v>23</v>
      </c>
      <c r="D153" s="34" t="s">
        <v>89</v>
      </c>
      <c r="E153" s="33"/>
      <c r="F153" s="32">
        <f t="shared" si="9"/>
        <v>0</v>
      </c>
      <c r="G153" s="32">
        <f t="shared" si="9"/>
        <v>0</v>
      </c>
      <c r="H153" s="32">
        <f t="shared" si="9"/>
        <v>0</v>
      </c>
    </row>
    <row r="154" spans="1:8" s="2" customFormat="1" ht="22.5" hidden="1" x14ac:dyDescent="0.2">
      <c r="A154" s="65" t="s">
        <v>116</v>
      </c>
      <c r="B154" s="34" t="s">
        <v>23</v>
      </c>
      <c r="C154" s="34" t="s">
        <v>23</v>
      </c>
      <c r="D154" s="34" t="s">
        <v>115</v>
      </c>
      <c r="E154" s="33"/>
      <c r="F154" s="32">
        <f>F155</f>
        <v>0</v>
      </c>
      <c r="G154" s="32">
        <f>G155</f>
        <v>0</v>
      </c>
      <c r="H154" s="32">
        <f>H155</f>
        <v>0</v>
      </c>
    </row>
    <row r="155" spans="1:8" s="2" customFormat="1" ht="22.5" hidden="1" x14ac:dyDescent="0.2">
      <c r="A155" s="56" t="s">
        <v>43</v>
      </c>
      <c r="B155" s="34" t="s">
        <v>23</v>
      </c>
      <c r="C155" s="34" t="s">
        <v>23</v>
      </c>
      <c r="D155" s="34" t="s">
        <v>115</v>
      </c>
      <c r="E155" s="33" t="s">
        <v>42</v>
      </c>
      <c r="F155" s="32"/>
      <c r="G155" s="32"/>
      <c r="H155" s="32"/>
    </row>
    <row r="156" spans="1:8" s="2" customFormat="1" ht="22.5" x14ac:dyDescent="0.2">
      <c r="A156" s="86" t="s">
        <v>145</v>
      </c>
      <c r="B156" s="34" t="s">
        <v>25</v>
      </c>
      <c r="C156" s="34" t="s">
        <v>12</v>
      </c>
      <c r="D156" s="34" t="s">
        <v>146</v>
      </c>
      <c r="E156" s="34"/>
      <c r="F156" s="35">
        <f t="shared" ref="F156:H157" si="10">F157</f>
        <v>242112</v>
      </c>
      <c r="G156" s="35">
        <f t="shared" si="10"/>
        <v>242112</v>
      </c>
      <c r="H156" s="35">
        <f t="shared" si="10"/>
        <v>242112</v>
      </c>
    </row>
    <row r="157" spans="1:8" s="2" customFormat="1" ht="56.25" x14ac:dyDescent="0.2">
      <c r="A157" s="86" t="s">
        <v>161</v>
      </c>
      <c r="B157" s="34" t="s">
        <v>25</v>
      </c>
      <c r="C157" s="34" t="s">
        <v>12</v>
      </c>
      <c r="D157" s="34" t="s">
        <v>159</v>
      </c>
      <c r="E157" s="34"/>
      <c r="F157" s="35">
        <f t="shared" si="10"/>
        <v>242112</v>
      </c>
      <c r="G157" s="35">
        <f t="shared" si="10"/>
        <v>242112</v>
      </c>
      <c r="H157" s="35">
        <f t="shared" si="10"/>
        <v>242112</v>
      </c>
    </row>
    <row r="158" spans="1:8" s="2" customFormat="1" ht="22.5" x14ac:dyDescent="0.2">
      <c r="A158" s="56" t="s">
        <v>162</v>
      </c>
      <c r="B158" s="34" t="s">
        <v>25</v>
      </c>
      <c r="C158" s="34" t="s">
        <v>12</v>
      </c>
      <c r="D158" s="34" t="s">
        <v>159</v>
      </c>
      <c r="E158" s="34" t="s">
        <v>160</v>
      </c>
      <c r="F158" s="35">
        <v>242112</v>
      </c>
      <c r="G158" s="35">
        <v>242112</v>
      </c>
      <c r="H158" s="35">
        <v>242112</v>
      </c>
    </row>
    <row r="159" spans="1:8" s="2" customFormat="1" x14ac:dyDescent="0.2">
      <c r="A159" s="66" t="s">
        <v>24</v>
      </c>
      <c r="B159" s="63" t="s">
        <v>26</v>
      </c>
      <c r="C159" s="63" t="s">
        <v>8</v>
      </c>
      <c r="D159" s="34"/>
      <c r="E159" s="28"/>
      <c r="F159" s="52">
        <f t="shared" ref="F159:H162" si="11">F160</f>
        <v>120000</v>
      </c>
      <c r="G159" s="52">
        <f t="shared" si="11"/>
        <v>120000</v>
      </c>
      <c r="H159" s="52">
        <f t="shared" si="11"/>
        <v>120000</v>
      </c>
    </row>
    <row r="160" spans="1:8" s="2" customFormat="1" x14ac:dyDescent="0.2">
      <c r="A160" s="64" t="s">
        <v>33</v>
      </c>
      <c r="B160" s="61" t="s">
        <v>26</v>
      </c>
      <c r="C160" s="61" t="s">
        <v>10</v>
      </c>
      <c r="D160" s="34"/>
      <c r="E160" s="29"/>
      <c r="F160" s="30">
        <f t="shared" si="11"/>
        <v>120000</v>
      </c>
      <c r="G160" s="30">
        <f t="shared" si="11"/>
        <v>120000</v>
      </c>
      <c r="H160" s="30">
        <f t="shared" si="11"/>
        <v>120000</v>
      </c>
    </row>
    <row r="161" spans="1:9" s="2" customFormat="1" ht="21" x14ac:dyDescent="0.2">
      <c r="A161" s="67" t="s">
        <v>79</v>
      </c>
      <c r="B161" s="34" t="s">
        <v>26</v>
      </c>
      <c r="C161" s="34" t="s">
        <v>10</v>
      </c>
      <c r="D161" s="34" t="s">
        <v>89</v>
      </c>
      <c r="E161" s="31"/>
      <c r="F161" s="32">
        <f t="shared" si="11"/>
        <v>120000</v>
      </c>
      <c r="G161" s="32">
        <f t="shared" si="11"/>
        <v>120000</v>
      </c>
      <c r="H161" s="32">
        <f t="shared" si="11"/>
        <v>120000</v>
      </c>
    </row>
    <row r="162" spans="1:9" s="2" customFormat="1" ht="22.5" x14ac:dyDescent="0.2">
      <c r="A162" s="65" t="s">
        <v>131</v>
      </c>
      <c r="B162" s="34" t="s">
        <v>26</v>
      </c>
      <c r="C162" s="34" t="s">
        <v>10</v>
      </c>
      <c r="D162" s="34" t="s">
        <v>130</v>
      </c>
      <c r="E162" s="31"/>
      <c r="F162" s="32">
        <f t="shared" si="11"/>
        <v>120000</v>
      </c>
      <c r="G162" s="32">
        <f t="shared" si="11"/>
        <v>120000</v>
      </c>
      <c r="H162" s="32">
        <f t="shared" si="11"/>
        <v>120000</v>
      </c>
    </row>
    <row r="163" spans="1:9" s="2" customFormat="1" ht="22.5" x14ac:dyDescent="0.2">
      <c r="A163" s="56" t="s">
        <v>144</v>
      </c>
      <c r="B163" s="34" t="s">
        <v>26</v>
      </c>
      <c r="C163" s="34" t="s">
        <v>10</v>
      </c>
      <c r="D163" s="34" t="s">
        <v>130</v>
      </c>
      <c r="E163" s="31" t="s">
        <v>42</v>
      </c>
      <c r="F163" s="32">
        <v>120000</v>
      </c>
      <c r="G163" s="32">
        <v>120000</v>
      </c>
      <c r="H163" s="32">
        <v>120000</v>
      </c>
    </row>
    <row r="164" spans="1:9" s="2" customFormat="1" x14ac:dyDescent="0.2">
      <c r="A164" s="76" t="s">
        <v>2</v>
      </c>
      <c r="B164" s="34"/>
      <c r="C164" s="34"/>
      <c r="D164" s="34"/>
      <c r="E164" s="31"/>
      <c r="F164" s="42">
        <f>F7+F12+F25+F29+F33+F45+F52+F63+F80+F132+F147+F156+F159</f>
        <v>12537983</v>
      </c>
      <c r="G164" s="42">
        <f t="shared" ref="G164:H164" si="12">G7+G12+G25+G29+G33+G45+G52+G63+G80+G132+G147+G156+G159</f>
        <v>12375403</v>
      </c>
      <c r="H164" s="42">
        <f t="shared" si="12"/>
        <v>12368153</v>
      </c>
    </row>
    <row r="165" spans="1:9" s="6" customFormat="1" x14ac:dyDescent="0.2">
      <c r="A165" s="77"/>
      <c r="B165" s="78"/>
      <c r="C165" s="78"/>
      <c r="D165" s="78"/>
      <c r="E165" s="24"/>
      <c r="F165" s="25"/>
      <c r="G165" s="25"/>
      <c r="H165" s="25"/>
    </row>
    <row r="166" spans="1:9" s="6" customFormat="1" x14ac:dyDescent="0.2">
      <c r="A166" s="19"/>
      <c r="B166" s="20"/>
      <c r="C166" s="20"/>
      <c r="D166" s="20"/>
      <c r="E166" s="20"/>
      <c r="F166" s="21"/>
      <c r="G166" s="21"/>
      <c r="H166" s="10"/>
    </row>
    <row r="167" spans="1:9" x14ac:dyDescent="0.2">
      <c r="F167" s="11"/>
      <c r="G167" s="11"/>
      <c r="H167" s="10"/>
      <c r="I167" s="14"/>
    </row>
    <row r="168" spans="1:9" s="3" customFormat="1" x14ac:dyDescent="0.2">
      <c r="D168" s="4"/>
      <c r="F168" s="15"/>
      <c r="G168" s="15"/>
      <c r="I168" s="13"/>
    </row>
    <row r="169" spans="1:9" s="3" customFormat="1" x14ac:dyDescent="0.2">
      <c r="F169" s="8"/>
      <c r="G169" s="8"/>
    </row>
    <row r="170" spans="1:9" s="3" customFormat="1" x14ac:dyDescent="0.2">
      <c r="F170" s="9"/>
      <c r="G170" s="9"/>
    </row>
    <row r="171" spans="1:9" s="3" customFormat="1" x14ac:dyDescent="0.2">
      <c r="F171" s="9"/>
      <c r="G171" s="9"/>
    </row>
    <row r="172" spans="1:9" s="3" customFormat="1" x14ac:dyDescent="0.2">
      <c r="F172" s="5"/>
      <c r="G172" s="5"/>
    </row>
    <row r="173" spans="1:9" s="3" customFormat="1" x14ac:dyDescent="0.2">
      <c r="F173" s="8"/>
      <c r="G173" s="8"/>
    </row>
    <row r="174" spans="1:9" s="3" customFormat="1" x14ac:dyDescent="0.2">
      <c r="F174" s="8"/>
      <c r="G174" s="8"/>
    </row>
    <row r="175" spans="1:9" s="3" customFormat="1" ht="14.25" x14ac:dyDescent="0.2">
      <c r="B175" s="7"/>
    </row>
    <row r="176" spans="1:9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</sheetData>
  <mergeCells count="9">
    <mergeCell ref="H4:H5"/>
    <mergeCell ref="B1:G1"/>
    <mergeCell ref="A2:G2"/>
    <mergeCell ref="A3:D3"/>
    <mergeCell ref="E3:F3"/>
    <mergeCell ref="A4:A5"/>
    <mergeCell ref="B4:E4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8"/>
  <sheetViews>
    <sheetView topLeftCell="A144" workbookViewId="0">
      <selection activeCell="J9" sqref="J9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1" style="113" customWidth="1"/>
    <col min="7" max="7" width="11.28515625" style="113" customWidth="1"/>
    <col min="8" max="8" width="10.140625" style="113" customWidth="1"/>
    <col min="9" max="9" width="10.42578125" style="113" customWidth="1"/>
    <col min="10" max="10" width="15.28515625" style="113" customWidth="1"/>
    <col min="11" max="11" width="28.28515625" customWidth="1"/>
    <col min="12" max="12" width="14.42578125" bestFit="1" customWidth="1"/>
  </cols>
  <sheetData>
    <row r="1" spans="1:20" ht="72" customHeight="1" x14ac:dyDescent="0.2">
      <c r="B1" s="143" t="s">
        <v>173</v>
      </c>
      <c r="C1" s="143"/>
      <c r="D1" s="143"/>
      <c r="E1" s="143"/>
      <c r="F1" s="143"/>
      <c r="G1" s="143"/>
      <c r="H1" s="143"/>
      <c r="I1" s="143"/>
      <c r="J1" s="143"/>
      <c r="K1" s="142"/>
      <c r="L1" s="142"/>
      <c r="M1" s="142"/>
      <c r="N1" s="142"/>
    </row>
    <row r="2" spans="1:20" ht="28.5" customHeight="1" x14ac:dyDescent="0.25">
      <c r="A2" s="90" t="s">
        <v>172</v>
      </c>
      <c r="B2" s="89"/>
      <c r="C2" s="89"/>
      <c r="D2" s="89"/>
      <c r="E2" s="89"/>
      <c r="F2" s="91"/>
      <c r="G2" s="91"/>
      <c r="H2" s="91"/>
      <c r="I2" s="91"/>
      <c r="J2" s="91"/>
      <c r="K2" s="89"/>
      <c r="L2" s="89"/>
      <c r="M2" s="89"/>
      <c r="N2" s="89"/>
    </row>
    <row r="3" spans="1:20" ht="27" customHeight="1" x14ac:dyDescent="0.25">
      <c r="A3" s="90" t="s">
        <v>174</v>
      </c>
      <c r="B3" s="89"/>
      <c r="C3" s="89"/>
      <c r="D3" s="89"/>
      <c r="E3" s="89"/>
      <c r="F3" s="91"/>
      <c r="G3" s="91"/>
      <c r="H3" s="91"/>
      <c r="I3" s="91"/>
      <c r="J3" s="91"/>
      <c r="K3" s="89"/>
      <c r="L3" s="89"/>
      <c r="M3" s="89"/>
      <c r="N3" s="89"/>
    </row>
    <row r="4" spans="1:20" ht="27.75" customHeight="1" x14ac:dyDescent="0.25">
      <c r="A4" s="90" t="s">
        <v>175</v>
      </c>
      <c r="B4" s="89"/>
      <c r="C4" s="89"/>
      <c r="D4" s="89"/>
      <c r="E4" s="89"/>
      <c r="F4" s="91"/>
      <c r="G4" s="91"/>
      <c r="H4" s="91"/>
      <c r="I4" s="91"/>
      <c r="J4" s="91"/>
      <c r="K4" s="89"/>
      <c r="L4" s="89"/>
      <c r="M4" s="89"/>
      <c r="N4" s="89"/>
    </row>
    <row r="5" spans="1:20" x14ac:dyDescent="0.2">
      <c r="A5" s="123"/>
      <c r="B5" s="123"/>
      <c r="C5" s="123"/>
      <c r="D5" s="123"/>
      <c r="E5" s="124"/>
      <c r="F5" s="125"/>
      <c r="G5" s="125"/>
      <c r="H5" s="125"/>
      <c r="I5" s="125"/>
      <c r="J5" s="125"/>
    </row>
    <row r="6" spans="1:20" ht="27.75" customHeight="1" x14ac:dyDescent="0.2">
      <c r="A6" s="126" t="s">
        <v>0</v>
      </c>
      <c r="B6" s="126" t="s">
        <v>1</v>
      </c>
      <c r="C6" s="126"/>
      <c r="D6" s="126"/>
      <c r="E6" s="126"/>
      <c r="F6" s="144" t="s">
        <v>180</v>
      </c>
      <c r="G6" s="144" t="s">
        <v>177</v>
      </c>
      <c r="H6" s="144" t="s">
        <v>178</v>
      </c>
      <c r="I6" s="144" t="s">
        <v>179</v>
      </c>
      <c r="J6" s="146" t="s">
        <v>176</v>
      </c>
    </row>
    <row r="7" spans="1:20" ht="128.25" customHeight="1" x14ac:dyDescent="0.2">
      <c r="A7" s="127"/>
      <c r="B7" s="26" t="s">
        <v>4</v>
      </c>
      <c r="C7" s="27" t="s">
        <v>45</v>
      </c>
      <c r="D7" s="27" t="s">
        <v>5</v>
      </c>
      <c r="E7" s="27" t="s">
        <v>6</v>
      </c>
      <c r="F7" s="145"/>
      <c r="G7" s="145"/>
      <c r="H7" s="145"/>
      <c r="I7" s="145"/>
      <c r="J7" s="146"/>
    </row>
    <row r="8" spans="1:20" x14ac:dyDescent="0.2">
      <c r="A8" s="54" t="s">
        <v>3</v>
      </c>
      <c r="B8" s="28" t="s">
        <v>7</v>
      </c>
      <c r="C8" s="28" t="s">
        <v>8</v>
      </c>
      <c r="D8" s="28"/>
      <c r="E8" s="28"/>
      <c r="F8" s="114">
        <f>J8/4</f>
        <v>1371800.75</v>
      </c>
      <c r="G8" s="114">
        <f>F8</f>
        <v>1371800.75</v>
      </c>
      <c r="H8" s="114">
        <f>G8</f>
        <v>1371800.75</v>
      </c>
      <c r="I8" s="114">
        <f>H8</f>
        <v>1371800.75</v>
      </c>
      <c r="J8" s="92">
        <f>J9+J15+J35+J27</f>
        <v>5487203</v>
      </c>
    </row>
    <row r="9" spans="1:20" ht="22.5" x14ac:dyDescent="0.2">
      <c r="A9" s="55" t="s">
        <v>9</v>
      </c>
      <c r="B9" s="29" t="s">
        <v>7</v>
      </c>
      <c r="C9" s="29" t="s">
        <v>10</v>
      </c>
      <c r="D9" s="29"/>
      <c r="E9" s="29"/>
      <c r="F9" s="114">
        <f t="shared" ref="F9:F72" si="0">J9/4</f>
        <v>158564</v>
      </c>
      <c r="G9" s="114">
        <f t="shared" ref="G9:I9" si="1">F9</f>
        <v>158564</v>
      </c>
      <c r="H9" s="114">
        <f t="shared" si="1"/>
        <v>158564</v>
      </c>
      <c r="I9" s="114">
        <f t="shared" si="1"/>
        <v>158564</v>
      </c>
      <c r="J9" s="93">
        <f>J10</f>
        <v>634256</v>
      </c>
      <c r="K9" s="10"/>
    </row>
    <row r="10" spans="1:20" x14ac:dyDescent="0.2">
      <c r="A10" s="46" t="s">
        <v>72</v>
      </c>
      <c r="B10" s="31" t="s">
        <v>7</v>
      </c>
      <c r="C10" s="31" t="s">
        <v>10</v>
      </c>
      <c r="D10" s="31" t="s">
        <v>83</v>
      </c>
      <c r="E10" s="31"/>
      <c r="F10" s="114">
        <f t="shared" si="0"/>
        <v>158564</v>
      </c>
      <c r="G10" s="114">
        <f t="shared" ref="G10:I10" si="2">F10</f>
        <v>158564</v>
      </c>
      <c r="H10" s="114">
        <f t="shared" si="2"/>
        <v>158564</v>
      </c>
      <c r="I10" s="114">
        <f t="shared" si="2"/>
        <v>158564</v>
      </c>
      <c r="J10" s="94">
        <f>J11</f>
        <v>634256</v>
      </c>
    </row>
    <row r="11" spans="1:20" ht="19.5" customHeight="1" x14ac:dyDescent="0.2">
      <c r="A11" s="40" t="s">
        <v>11</v>
      </c>
      <c r="B11" s="31" t="s">
        <v>7</v>
      </c>
      <c r="C11" s="31" t="s">
        <v>10</v>
      </c>
      <c r="D11" s="31" t="s">
        <v>82</v>
      </c>
      <c r="E11" s="31"/>
      <c r="F11" s="114">
        <f t="shared" si="0"/>
        <v>158564</v>
      </c>
      <c r="G11" s="114">
        <f t="shared" ref="G11:I11" si="3">F11</f>
        <v>158564</v>
      </c>
      <c r="H11" s="114">
        <f t="shared" si="3"/>
        <v>158564</v>
      </c>
      <c r="I11" s="114">
        <f t="shared" si="3"/>
        <v>158564</v>
      </c>
      <c r="J11" s="94">
        <f>J12+J13</f>
        <v>634256</v>
      </c>
      <c r="M11" s="10"/>
    </row>
    <row r="12" spans="1:20" ht="22.5" x14ac:dyDescent="0.2">
      <c r="A12" s="40" t="s">
        <v>40</v>
      </c>
      <c r="B12" s="31" t="s">
        <v>7</v>
      </c>
      <c r="C12" s="31" t="s">
        <v>10</v>
      </c>
      <c r="D12" s="31" t="s">
        <v>82</v>
      </c>
      <c r="E12" s="31" t="s">
        <v>39</v>
      </c>
      <c r="F12" s="114">
        <f t="shared" si="0"/>
        <v>121785</v>
      </c>
      <c r="G12" s="114">
        <f t="shared" ref="G12:I12" si="4">F12</f>
        <v>121785</v>
      </c>
      <c r="H12" s="114">
        <f t="shared" si="4"/>
        <v>121785</v>
      </c>
      <c r="I12" s="114">
        <f t="shared" si="4"/>
        <v>121785</v>
      </c>
      <c r="J12" s="94">
        <v>487140</v>
      </c>
    </row>
    <row r="13" spans="1:20" ht="22.5" x14ac:dyDescent="0.2">
      <c r="A13" s="40" t="s">
        <v>153</v>
      </c>
      <c r="B13" s="31" t="s">
        <v>7</v>
      </c>
      <c r="C13" s="31" t="s">
        <v>10</v>
      </c>
      <c r="D13" s="31" t="s">
        <v>82</v>
      </c>
      <c r="E13" s="31" t="s">
        <v>152</v>
      </c>
      <c r="F13" s="114">
        <f t="shared" si="0"/>
        <v>36779</v>
      </c>
      <c r="G13" s="114">
        <f t="shared" ref="G13:I13" si="5">F13</f>
        <v>36779</v>
      </c>
      <c r="H13" s="114">
        <f t="shared" si="5"/>
        <v>36779</v>
      </c>
      <c r="I13" s="114">
        <f t="shared" si="5"/>
        <v>36779</v>
      </c>
      <c r="J13" s="94">
        <v>147116</v>
      </c>
    </row>
    <row r="14" spans="1:20" s="22" customFormat="1" hidden="1" x14ac:dyDescent="0.2">
      <c r="A14" s="36" t="s">
        <v>143</v>
      </c>
      <c r="B14" s="33" t="s">
        <v>7</v>
      </c>
      <c r="C14" s="33" t="s">
        <v>14</v>
      </c>
      <c r="D14" s="31"/>
      <c r="E14" s="33"/>
      <c r="F14" s="114">
        <f t="shared" si="0"/>
        <v>1161500</v>
      </c>
      <c r="G14" s="114">
        <f t="shared" ref="G14:I14" si="6">F14</f>
        <v>1161500</v>
      </c>
      <c r="H14" s="114">
        <f t="shared" si="6"/>
        <v>1161500</v>
      </c>
      <c r="I14" s="114">
        <f t="shared" si="6"/>
        <v>1161500</v>
      </c>
      <c r="J14" s="95">
        <f>J15+J23</f>
        <v>4646000</v>
      </c>
      <c r="K14" s="10"/>
      <c r="L14"/>
      <c r="M14"/>
      <c r="N14"/>
      <c r="O14" s="23"/>
      <c r="P14" s="23"/>
      <c r="Q14" s="23"/>
      <c r="R14" s="23"/>
      <c r="S14" s="23"/>
      <c r="T14" s="23"/>
    </row>
    <row r="15" spans="1:20" s="22" customFormat="1" x14ac:dyDescent="0.2">
      <c r="A15" s="46" t="s">
        <v>75</v>
      </c>
      <c r="B15" s="29" t="s">
        <v>13</v>
      </c>
      <c r="C15" s="29" t="s">
        <v>14</v>
      </c>
      <c r="D15" s="31" t="s">
        <v>84</v>
      </c>
      <c r="E15" s="29"/>
      <c r="F15" s="114">
        <f t="shared" si="0"/>
        <v>1157000</v>
      </c>
      <c r="G15" s="114">
        <f t="shared" ref="G15:I15" si="7">F15</f>
        <v>1157000</v>
      </c>
      <c r="H15" s="114">
        <f t="shared" si="7"/>
        <v>1157000</v>
      </c>
      <c r="I15" s="114">
        <f t="shared" si="7"/>
        <v>1157000</v>
      </c>
      <c r="J15" s="93">
        <f>J16+J19+J20+J23+J17</f>
        <v>4628000</v>
      </c>
      <c r="K15" s="10"/>
      <c r="L15"/>
      <c r="M15"/>
      <c r="N15"/>
      <c r="O15" s="23"/>
      <c r="P15" s="23"/>
      <c r="Q15" s="23"/>
      <c r="R15" s="23"/>
      <c r="S15" s="23"/>
      <c r="T15" s="23"/>
    </row>
    <row r="16" spans="1:20" s="1" customFormat="1" ht="22.5" x14ac:dyDescent="0.2">
      <c r="A16" s="40" t="s">
        <v>40</v>
      </c>
      <c r="B16" s="31" t="s">
        <v>7</v>
      </c>
      <c r="C16" s="31" t="s">
        <v>14</v>
      </c>
      <c r="D16" s="31" t="s">
        <v>84</v>
      </c>
      <c r="E16" s="31" t="s">
        <v>39</v>
      </c>
      <c r="F16" s="114">
        <f t="shared" si="0"/>
        <v>625000</v>
      </c>
      <c r="G16" s="114">
        <f t="shared" ref="G16:I16" si="8">F16</f>
        <v>625000</v>
      </c>
      <c r="H16" s="114">
        <f t="shared" si="8"/>
        <v>625000</v>
      </c>
      <c r="I16" s="114">
        <f t="shared" si="8"/>
        <v>625000</v>
      </c>
      <c r="J16" s="94">
        <v>2500000</v>
      </c>
      <c r="K16"/>
      <c r="L16"/>
      <c r="M16"/>
      <c r="N16"/>
    </row>
    <row r="17" spans="1:14" s="1" customFormat="1" ht="22.5" x14ac:dyDescent="0.2">
      <c r="A17" s="40" t="s">
        <v>153</v>
      </c>
      <c r="B17" s="31" t="s">
        <v>7</v>
      </c>
      <c r="C17" s="31" t="s">
        <v>14</v>
      </c>
      <c r="D17" s="31" t="s">
        <v>84</v>
      </c>
      <c r="E17" s="31" t="s">
        <v>152</v>
      </c>
      <c r="F17" s="114">
        <f t="shared" si="0"/>
        <v>187500</v>
      </c>
      <c r="G17" s="114">
        <f t="shared" ref="G17:I17" si="9">F17</f>
        <v>187500</v>
      </c>
      <c r="H17" s="114">
        <f t="shared" si="9"/>
        <v>187500</v>
      </c>
      <c r="I17" s="114">
        <f t="shared" si="9"/>
        <v>187500</v>
      </c>
      <c r="J17" s="94">
        <v>750000</v>
      </c>
      <c r="K17"/>
      <c r="L17"/>
      <c r="M17"/>
      <c r="N17"/>
    </row>
    <row r="18" spans="1:14" s="1" customFormat="1" ht="22.5" hidden="1" x14ac:dyDescent="0.2">
      <c r="A18" s="56" t="s">
        <v>41</v>
      </c>
      <c r="B18" s="34" t="s">
        <v>7</v>
      </c>
      <c r="C18" s="34" t="s">
        <v>14</v>
      </c>
      <c r="D18" s="34" t="s">
        <v>84</v>
      </c>
      <c r="E18" s="34" t="s">
        <v>51</v>
      </c>
      <c r="F18" s="114">
        <f t="shared" si="0"/>
        <v>0</v>
      </c>
      <c r="G18" s="114">
        <f t="shared" ref="G18:I18" si="10">F18</f>
        <v>0</v>
      </c>
      <c r="H18" s="114">
        <f t="shared" si="10"/>
        <v>0</v>
      </c>
      <c r="I18" s="114">
        <f t="shared" si="10"/>
        <v>0</v>
      </c>
      <c r="J18" s="96">
        <v>0</v>
      </c>
      <c r="K18" s="23"/>
      <c r="L18" s="23"/>
      <c r="M18" s="23"/>
      <c r="N18" s="23"/>
    </row>
    <row r="19" spans="1:14" s="1" customFormat="1" x14ac:dyDescent="0.2">
      <c r="A19" s="56" t="s">
        <v>151</v>
      </c>
      <c r="B19" s="34" t="s">
        <v>7</v>
      </c>
      <c r="C19" s="34" t="s">
        <v>14</v>
      </c>
      <c r="D19" s="34" t="s">
        <v>84</v>
      </c>
      <c r="E19" s="34" t="s">
        <v>58</v>
      </c>
      <c r="F19" s="114">
        <f t="shared" si="0"/>
        <v>44000</v>
      </c>
      <c r="G19" s="114">
        <f t="shared" ref="G19:I19" si="11">F19</f>
        <v>44000</v>
      </c>
      <c r="H19" s="114">
        <f t="shared" si="11"/>
        <v>44000</v>
      </c>
      <c r="I19" s="114">
        <f t="shared" si="11"/>
        <v>44000</v>
      </c>
      <c r="J19" s="96">
        <v>176000</v>
      </c>
      <c r="K19" s="23"/>
      <c r="L19" s="23"/>
      <c r="M19" s="23"/>
      <c r="N19" s="23"/>
    </row>
    <row r="20" spans="1:14" s="1" customFormat="1" ht="22.5" x14ac:dyDescent="0.2">
      <c r="A20" s="40" t="s">
        <v>43</v>
      </c>
      <c r="B20" s="33" t="s">
        <v>7</v>
      </c>
      <c r="C20" s="33" t="s">
        <v>14</v>
      </c>
      <c r="D20" s="31" t="s">
        <v>84</v>
      </c>
      <c r="E20" s="33" t="s">
        <v>42</v>
      </c>
      <c r="F20" s="114">
        <f t="shared" si="0"/>
        <v>296000</v>
      </c>
      <c r="G20" s="114">
        <f t="shared" ref="G20:I20" si="12">F20</f>
        <v>296000</v>
      </c>
      <c r="H20" s="114">
        <f t="shared" si="12"/>
        <v>296000</v>
      </c>
      <c r="I20" s="114">
        <f t="shared" si="12"/>
        <v>296000</v>
      </c>
      <c r="J20" s="94">
        <v>1184000</v>
      </c>
    </row>
    <row r="21" spans="1:14" s="1" customFormat="1" x14ac:dyDescent="0.2">
      <c r="A21" s="57" t="s">
        <v>47</v>
      </c>
      <c r="B21" s="33" t="s">
        <v>7</v>
      </c>
      <c r="C21" s="33" t="s">
        <v>14</v>
      </c>
      <c r="D21" s="31" t="s">
        <v>84</v>
      </c>
      <c r="E21" s="33" t="s">
        <v>44</v>
      </c>
      <c r="F21" s="114">
        <f t="shared" si="0"/>
        <v>0</v>
      </c>
      <c r="G21" s="114">
        <f t="shared" ref="G21:I21" si="13">F21</f>
        <v>0</v>
      </c>
      <c r="H21" s="114">
        <f t="shared" si="13"/>
        <v>0</v>
      </c>
      <c r="I21" s="114">
        <f t="shared" si="13"/>
        <v>0</v>
      </c>
      <c r="J21" s="94">
        <v>0</v>
      </c>
    </row>
    <row r="22" spans="1:14" s="1" customFormat="1" hidden="1" x14ac:dyDescent="0.2">
      <c r="A22" s="58" t="s">
        <v>48</v>
      </c>
      <c r="B22" s="33" t="s">
        <v>7</v>
      </c>
      <c r="C22" s="33" t="s">
        <v>14</v>
      </c>
      <c r="D22" s="31" t="s">
        <v>84</v>
      </c>
      <c r="E22" s="33" t="s">
        <v>46</v>
      </c>
      <c r="F22" s="114">
        <f t="shared" si="0"/>
        <v>0</v>
      </c>
      <c r="G22" s="114">
        <f t="shared" ref="G22:I22" si="14">F22</f>
        <v>0</v>
      </c>
      <c r="H22" s="114">
        <f t="shared" si="14"/>
        <v>0</v>
      </c>
      <c r="I22" s="114">
        <f t="shared" si="14"/>
        <v>0</v>
      </c>
      <c r="J22" s="94">
        <v>0</v>
      </c>
    </row>
    <row r="23" spans="1:14" s="1" customFormat="1" x14ac:dyDescent="0.2">
      <c r="A23" s="44" t="s">
        <v>76</v>
      </c>
      <c r="B23" s="31" t="s">
        <v>7</v>
      </c>
      <c r="C23" s="31" t="s">
        <v>14</v>
      </c>
      <c r="D23" s="31" t="s">
        <v>85</v>
      </c>
      <c r="E23" s="33"/>
      <c r="F23" s="114">
        <f t="shared" si="0"/>
        <v>4500</v>
      </c>
      <c r="G23" s="114">
        <f t="shared" ref="G23:I23" si="15">F23</f>
        <v>4500</v>
      </c>
      <c r="H23" s="114">
        <f t="shared" si="15"/>
        <v>4500</v>
      </c>
      <c r="I23" s="114">
        <f t="shared" si="15"/>
        <v>4500</v>
      </c>
      <c r="J23" s="94">
        <f>J24+J25+J26</f>
        <v>18000</v>
      </c>
    </row>
    <row r="24" spans="1:14" s="1" customFormat="1" x14ac:dyDescent="0.2">
      <c r="A24" s="57" t="s">
        <v>47</v>
      </c>
      <c r="B24" s="31" t="s">
        <v>7</v>
      </c>
      <c r="C24" s="31" t="s">
        <v>14</v>
      </c>
      <c r="D24" s="31" t="s">
        <v>71</v>
      </c>
      <c r="E24" s="31" t="s">
        <v>44</v>
      </c>
      <c r="F24" s="114">
        <f t="shared" si="0"/>
        <v>750</v>
      </c>
      <c r="G24" s="114">
        <f t="shared" ref="G24:I24" si="16">F24</f>
        <v>750</v>
      </c>
      <c r="H24" s="114">
        <f t="shared" si="16"/>
        <v>750</v>
      </c>
      <c r="I24" s="114">
        <f t="shared" si="16"/>
        <v>750</v>
      </c>
      <c r="J24" s="94">
        <v>3000</v>
      </c>
    </row>
    <row r="25" spans="1:14" s="1" customFormat="1" ht="18.75" customHeight="1" x14ac:dyDescent="0.2">
      <c r="A25" s="58" t="s">
        <v>48</v>
      </c>
      <c r="B25" s="31" t="s">
        <v>7</v>
      </c>
      <c r="C25" s="31" t="s">
        <v>14</v>
      </c>
      <c r="D25" s="31" t="s">
        <v>71</v>
      </c>
      <c r="E25" s="31" t="s">
        <v>46</v>
      </c>
      <c r="F25" s="114">
        <f t="shared" si="0"/>
        <v>3750</v>
      </c>
      <c r="G25" s="114">
        <f t="shared" ref="G25:I25" si="17">F25</f>
        <v>3750</v>
      </c>
      <c r="H25" s="114">
        <f t="shared" si="17"/>
        <v>3750</v>
      </c>
      <c r="I25" s="114">
        <f t="shared" si="17"/>
        <v>3750</v>
      </c>
      <c r="J25" s="94">
        <v>15000</v>
      </c>
    </row>
    <row r="26" spans="1:14" s="1" customFormat="1" x14ac:dyDescent="0.2">
      <c r="A26" s="58" t="s">
        <v>156</v>
      </c>
      <c r="B26" s="31" t="s">
        <v>7</v>
      </c>
      <c r="C26" s="31" t="s">
        <v>14</v>
      </c>
      <c r="D26" s="31" t="s">
        <v>71</v>
      </c>
      <c r="E26" s="31" t="s">
        <v>155</v>
      </c>
      <c r="F26" s="114">
        <f t="shared" si="0"/>
        <v>0</v>
      </c>
      <c r="G26" s="114">
        <f t="shared" ref="G26:I26" si="18">F26</f>
        <v>0</v>
      </c>
      <c r="H26" s="114">
        <f t="shared" si="18"/>
        <v>0</v>
      </c>
      <c r="I26" s="114">
        <f t="shared" si="18"/>
        <v>0</v>
      </c>
      <c r="J26" s="94">
        <v>0</v>
      </c>
    </row>
    <row r="27" spans="1:14" x14ac:dyDescent="0.2">
      <c r="A27" s="59" t="s">
        <v>55</v>
      </c>
      <c r="B27" s="29" t="s">
        <v>7</v>
      </c>
      <c r="C27" s="29" t="s">
        <v>21</v>
      </c>
      <c r="D27" s="31"/>
      <c r="E27" s="29"/>
      <c r="F27" s="114">
        <f t="shared" si="0"/>
        <v>50000</v>
      </c>
      <c r="G27" s="114">
        <f t="shared" ref="G27:I27" si="19">F27</f>
        <v>50000</v>
      </c>
      <c r="H27" s="114">
        <f t="shared" si="19"/>
        <v>50000</v>
      </c>
      <c r="I27" s="114">
        <f t="shared" si="19"/>
        <v>50000</v>
      </c>
      <c r="J27" s="93">
        <f t="shared" ref="J27:J29" si="20">J28</f>
        <v>200000</v>
      </c>
      <c r="K27" s="1"/>
      <c r="L27" s="1"/>
      <c r="M27" s="1"/>
      <c r="N27" s="1"/>
    </row>
    <row r="28" spans="1:14" x14ac:dyDescent="0.2">
      <c r="A28" s="41" t="s">
        <v>72</v>
      </c>
      <c r="B28" s="29" t="s">
        <v>7</v>
      </c>
      <c r="C28" s="29" t="s">
        <v>21</v>
      </c>
      <c r="D28" s="31" t="s">
        <v>83</v>
      </c>
      <c r="E28" s="29"/>
      <c r="F28" s="114">
        <f t="shared" si="0"/>
        <v>50000</v>
      </c>
      <c r="G28" s="114">
        <f t="shared" ref="G28:I28" si="21">F28</f>
        <v>50000</v>
      </c>
      <c r="H28" s="114">
        <f t="shared" si="21"/>
        <v>50000</v>
      </c>
      <c r="I28" s="114">
        <f t="shared" si="21"/>
        <v>50000</v>
      </c>
      <c r="J28" s="97">
        <f t="shared" si="20"/>
        <v>200000</v>
      </c>
      <c r="K28" s="1"/>
      <c r="L28" s="1"/>
      <c r="M28" s="1"/>
      <c r="N28" s="1"/>
    </row>
    <row r="29" spans="1:14" x14ac:dyDescent="0.2">
      <c r="A29" s="57" t="s">
        <v>165</v>
      </c>
      <c r="B29" s="31" t="s">
        <v>7</v>
      </c>
      <c r="C29" s="31" t="s">
        <v>21</v>
      </c>
      <c r="D29" s="31" t="s">
        <v>167</v>
      </c>
      <c r="E29" s="31"/>
      <c r="F29" s="114">
        <f t="shared" si="0"/>
        <v>50000</v>
      </c>
      <c r="G29" s="114">
        <f t="shared" ref="G29:I29" si="22">F29</f>
        <v>50000</v>
      </c>
      <c r="H29" s="114">
        <f t="shared" si="22"/>
        <v>50000</v>
      </c>
      <c r="I29" s="114">
        <f t="shared" si="22"/>
        <v>50000</v>
      </c>
      <c r="J29" s="94">
        <f t="shared" si="20"/>
        <v>200000</v>
      </c>
      <c r="K29" s="1"/>
      <c r="L29" s="1"/>
      <c r="M29" s="1"/>
      <c r="N29" s="1"/>
    </row>
    <row r="30" spans="1:14" x14ac:dyDescent="0.2">
      <c r="A30" s="40" t="s">
        <v>166</v>
      </c>
      <c r="B30" s="31" t="s">
        <v>7</v>
      </c>
      <c r="C30" s="31" t="s">
        <v>21</v>
      </c>
      <c r="D30" s="31" t="s">
        <v>167</v>
      </c>
      <c r="E30" s="31" t="s">
        <v>168</v>
      </c>
      <c r="F30" s="114">
        <f t="shared" si="0"/>
        <v>50000</v>
      </c>
      <c r="G30" s="114">
        <f t="shared" ref="G30:I30" si="23">F30</f>
        <v>50000</v>
      </c>
      <c r="H30" s="114">
        <f t="shared" si="23"/>
        <v>50000</v>
      </c>
      <c r="I30" s="114">
        <f t="shared" si="23"/>
        <v>50000</v>
      </c>
      <c r="J30" s="94">
        <v>200000</v>
      </c>
      <c r="K30" s="1"/>
      <c r="L30" s="1"/>
      <c r="M30" s="1"/>
      <c r="N30" s="1"/>
    </row>
    <row r="31" spans="1:14" x14ac:dyDescent="0.2">
      <c r="A31" s="60" t="s">
        <v>97</v>
      </c>
      <c r="B31" s="29" t="s">
        <v>7</v>
      </c>
      <c r="C31" s="29" t="s">
        <v>26</v>
      </c>
      <c r="D31" s="31"/>
      <c r="E31" s="29"/>
      <c r="F31" s="114">
        <f t="shared" si="0"/>
        <v>0</v>
      </c>
      <c r="G31" s="114">
        <f t="shared" ref="G31:I31" si="24">F31</f>
        <v>0</v>
      </c>
      <c r="H31" s="114">
        <f t="shared" si="24"/>
        <v>0</v>
      </c>
      <c r="I31" s="114">
        <f t="shared" si="24"/>
        <v>0</v>
      </c>
      <c r="J31" s="93">
        <f>J32</f>
        <v>0</v>
      </c>
    </row>
    <row r="32" spans="1:14" x14ac:dyDescent="0.2">
      <c r="A32" s="41" t="s">
        <v>72</v>
      </c>
      <c r="B32" s="31" t="s">
        <v>7</v>
      </c>
      <c r="C32" s="31" t="s">
        <v>26</v>
      </c>
      <c r="D32" s="31" t="s">
        <v>83</v>
      </c>
      <c r="E32" s="29"/>
      <c r="F32" s="114">
        <f t="shared" si="0"/>
        <v>0</v>
      </c>
      <c r="G32" s="114">
        <f t="shared" ref="G32:I32" si="25">F32</f>
        <v>0</v>
      </c>
      <c r="H32" s="114">
        <f t="shared" si="25"/>
        <v>0</v>
      </c>
      <c r="I32" s="114">
        <f t="shared" si="25"/>
        <v>0</v>
      </c>
      <c r="J32" s="97">
        <f>J33</f>
        <v>0</v>
      </c>
    </row>
    <row r="33" spans="1:11" x14ac:dyDescent="0.2">
      <c r="A33" s="40" t="s">
        <v>36</v>
      </c>
      <c r="B33" s="31" t="s">
        <v>7</v>
      </c>
      <c r="C33" s="31" t="s">
        <v>26</v>
      </c>
      <c r="D33" s="31" t="s">
        <v>93</v>
      </c>
      <c r="E33" s="31"/>
      <c r="F33" s="114">
        <f t="shared" si="0"/>
        <v>0</v>
      </c>
      <c r="G33" s="114">
        <f t="shared" ref="G33:I33" si="26">F33</f>
        <v>0</v>
      </c>
      <c r="H33" s="114">
        <f t="shared" si="26"/>
        <v>0</v>
      </c>
      <c r="I33" s="114">
        <f t="shared" si="26"/>
        <v>0</v>
      </c>
      <c r="J33" s="94">
        <f>J34</f>
        <v>0</v>
      </c>
    </row>
    <row r="34" spans="1:11" x14ac:dyDescent="0.2">
      <c r="A34" s="36" t="s">
        <v>96</v>
      </c>
      <c r="B34" s="31" t="s">
        <v>7</v>
      </c>
      <c r="C34" s="31" t="s">
        <v>26</v>
      </c>
      <c r="D34" s="31" t="s">
        <v>93</v>
      </c>
      <c r="E34" s="31" t="s">
        <v>95</v>
      </c>
      <c r="F34" s="114">
        <f t="shared" si="0"/>
        <v>0</v>
      </c>
      <c r="G34" s="114">
        <f t="shared" ref="G34:I34" si="27">F34</f>
        <v>0</v>
      </c>
      <c r="H34" s="114">
        <f t="shared" si="27"/>
        <v>0</v>
      </c>
      <c r="I34" s="114">
        <f t="shared" si="27"/>
        <v>0</v>
      </c>
      <c r="J34" s="94"/>
    </row>
    <row r="35" spans="1:11" x14ac:dyDescent="0.2">
      <c r="A35" s="60" t="s">
        <v>16</v>
      </c>
      <c r="B35" s="29" t="s">
        <v>7</v>
      </c>
      <c r="C35" s="29" t="s">
        <v>30</v>
      </c>
      <c r="D35" s="31"/>
      <c r="E35" s="29"/>
      <c r="F35" s="114">
        <f t="shared" si="0"/>
        <v>6236.75</v>
      </c>
      <c r="G35" s="114">
        <f t="shared" ref="G35:I35" si="28">F35</f>
        <v>6236.75</v>
      </c>
      <c r="H35" s="114">
        <f t="shared" si="28"/>
        <v>6236.75</v>
      </c>
      <c r="I35" s="114">
        <f t="shared" si="28"/>
        <v>6236.75</v>
      </c>
      <c r="J35" s="98">
        <f>J36+J42</f>
        <v>24947</v>
      </c>
    </row>
    <row r="36" spans="1:11" x14ac:dyDescent="0.2">
      <c r="A36" s="38" t="s">
        <v>77</v>
      </c>
      <c r="B36" s="29" t="s">
        <v>7</v>
      </c>
      <c r="C36" s="29" t="s">
        <v>30</v>
      </c>
      <c r="D36" s="31" t="s">
        <v>90</v>
      </c>
      <c r="E36" s="29"/>
      <c r="F36" s="114">
        <f t="shared" si="0"/>
        <v>6236.75</v>
      </c>
      <c r="G36" s="114">
        <f t="shared" ref="G36:I36" si="29">F36</f>
        <v>6236.75</v>
      </c>
      <c r="H36" s="114">
        <f t="shared" si="29"/>
        <v>6236.75</v>
      </c>
      <c r="I36" s="114">
        <f t="shared" si="29"/>
        <v>6236.75</v>
      </c>
      <c r="J36" s="99">
        <f>J37+J39</f>
        <v>24947</v>
      </c>
    </row>
    <row r="37" spans="1:11" ht="33.75" x14ac:dyDescent="0.2">
      <c r="A37" s="56" t="s">
        <v>86</v>
      </c>
      <c r="B37" s="61" t="s">
        <v>7</v>
      </c>
      <c r="C37" s="61" t="s">
        <v>30</v>
      </c>
      <c r="D37" s="34" t="s">
        <v>91</v>
      </c>
      <c r="E37" s="29"/>
      <c r="F37" s="114">
        <f t="shared" si="0"/>
        <v>5919.75</v>
      </c>
      <c r="G37" s="114">
        <f t="shared" ref="G37:I37" si="30">F37</f>
        <v>5919.75</v>
      </c>
      <c r="H37" s="114">
        <f t="shared" si="30"/>
        <v>5919.75</v>
      </c>
      <c r="I37" s="114">
        <f t="shared" si="30"/>
        <v>5919.75</v>
      </c>
      <c r="J37" s="99">
        <f>J38</f>
        <v>23679</v>
      </c>
    </row>
    <row r="38" spans="1:11" x14ac:dyDescent="0.2">
      <c r="A38" s="56" t="s">
        <v>81</v>
      </c>
      <c r="B38" s="61" t="s">
        <v>7</v>
      </c>
      <c r="C38" s="61" t="s">
        <v>30</v>
      </c>
      <c r="D38" s="34" t="s">
        <v>91</v>
      </c>
      <c r="E38" s="29" t="s">
        <v>59</v>
      </c>
      <c r="F38" s="114">
        <f t="shared" si="0"/>
        <v>5919.75</v>
      </c>
      <c r="G38" s="114">
        <f t="shared" ref="G38:I38" si="31">F38</f>
        <v>5919.75</v>
      </c>
      <c r="H38" s="114">
        <f t="shared" si="31"/>
        <v>5919.75</v>
      </c>
      <c r="I38" s="114">
        <f t="shared" si="31"/>
        <v>5919.75</v>
      </c>
      <c r="J38" s="100">
        <v>23679</v>
      </c>
    </row>
    <row r="39" spans="1:11" ht="22.5" x14ac:dyDescent="0.2">
      <c r="A39" s="56" t="s">
        <v>64</v>
      </c>
      <c r="B39" s="34" t="s">
        <v>7</v>
      </c>
      <c r="C39" s="34" t="s">
        <v>30</v>
      </c>
      <c r="D39" s="34" t="s">
        <v>149</v>
      </c>
      <c r="E39" s="34"/>
      <c r="F39" s="114">
        <f t="shared" si="0"/>
        <v>317</v>
      </c>
      <c r="G39" s="114">
        <f t="shared" ref="G39:I39" si="32">F39</f>
        <v>317</v>
      </c>
      <c r="H39" s="114">
        <f t="shared" si="32"/>
        <v>317</v>
      </c>
      <c r="I39" s="114">
        <f t="shared" si="32"/>
        <v>317</v>
      </c>
      <c r="J39" s="96">
        <f>J40+J41</f>
        <v>1268</v>
      </c>
      <c r="K39" s="87"/>
    </row>
    <row r="40" spans="1:11" ht="22.5" x14ac:dyDescent="0.2">
      <c r="A40" s="56" t="s">
        <v>50</v>
      </c>
      <c r="B40" s="34" t="s">
        <v>7</v>
      </c>
      <c r="C40" s="34" t="s">
        <v>30</v>
      </c>
      <c r="D40" s="34" t="s">
        <v>149</v>
      </c>
      <c r="E40" s="34" t="s">
        <v>49</v>
      </c>
      <c r="F40" s="114">
        <f t="shared" si="0"/>
        <v>0</v>
      </c>
      <c r="G40" s="114">
        <f t="shared" ref="G40:I40" si="33">F40</f>
        <v>0</v>
      </c>
      <c r="H40" s="114">
        <f t="shared" si="33"/>
        <v>0</v>
      </c>
      <c r="I40" s="114">
        <f t="shared" si="33"/>
        <v>0</v>
      </c>
      <c r="J40" s="96"/>
    </row>
    <row r="41" spans="1:11" ht="22.5" x14ac:dyDescent="0.2">
      <c r="A41" s="56" t="s">
        <v>43</v>
      </c>
      <c r="B41" s="34" t="s">
        <v>7</v>
      </c>
      <c r="C41" s="34" t="s">
        <v>30</v>
      </c>
      <c r="D41" s="34" t="s">
        <v>149</v>
      </c>
      <c r="E41" s="34" t="s">
        <v>42</v>
      </c>
      <c r="F41" s="114">
        <f t="shared" si="0"/>
        <v>317</v>
      </c>
      <c r="G41" s="114">
        <f t="shared" ref="G41:I41" si="34">F41</f>
        <v>317</v>
      </c>
      <c r="H41" s="114">
        <f t="shared" si="34"/>
        <v>317</v>
      </c>
      <c r="I41" s="114">
        <f t="shared" si="34"/>
        <v>317</v>
      </c>
      <c r="J41" s="96">
        <v>1268</v>
      </c>
    </row>
    <row r="42" spans="1:11" x14ac:dyDescent="0.2">
      <c r="A42" s="38" t="s">
        <v>72</v>
      </c>
      <c r="B42" s="61" t="s">
        <v>7</v>
      </c>
      <c r="C42" s="61" t="s">
        <v>30</v>
      </c>
      <c r="D42" s="34" t="s">
        <v>83</v>
      </c>
      <c r="E42" s="29"/>
      <c r="F42" s="114">
        <f t="shared" si="0"/>
        <v>0</v>
      </c>
      <c r="G42" s="114">
        <f t="shared" ref="G42:I42" si="35">F42</f>
        <v>0</v>
      </c>
      <c r="H42" s="114">
        <f t="shared" si="35"/>
        <v>0</v>
      </c>
      <c r="I42" s="114">
        <f t="shared" si="35"/>
        <v>0</v>
      </c>
      <c r="J42" s="99">
        <f>J43+J45</f>
        <v>0</v>
      </c>
    </row>
    <row r="43" spans="1:11" x14ac:dyDescent="0.2">
      <c r="A43" s="56" t="s">
        <v>73</v>
      </c>
      <c r="B43" s="61" t="s">
        <v>7</v>
      </c>
      <c r="C43" s="61" t="s">
        <v>30</v>
      </c>
      <c r="D43" s="34" t="s">
        <v>84</v>
      </c>
      <c r="E43" s="29"/>
      <c r="F43" s="114">
        <f t="shared" si="0"/>
        <v>0</v>
      </c>
      <c r="G43" s="114">
        <f t="shared" ref="G43:I43" si="36">F43</f>
        <v>0</v>
      </c>
      <c r="H43" s="114">
        <f t="shared" si="36"/>
        <v>0</v>
      </c>
      <c r="I43" s="114">
        <f t="shared" si="36"/>
        <v>0</v>
      </c>
      <c r="J43" s="99">
        <f>J44</f>
        <v>0</v>
      </c>
    </row>
    <row r="44" spans="1:11" ht="22.5" x14ac:dyDescent="0.2">
      <c r="A44" s="56" t="s">
        <v>43</v>
      </c>
      <c r="B44" s="61" t="s">
        <v>7</v>
      </c>
      <c r="C44" s="61" t="s">
        <v>30</v>
      </c>
      <c r="D44" s="34" t="s">
        <v>84</v>
      </c>
      <c r="E44" s="29" t="s">
        <v>42</v>
      </c>
      <c r="F44" s="114">
        <f t="shared" si="0"/>
        <v>0</v>
      </c>
      <c r="G44" s="114">
        <f t="shared" ref="G44:I44" si="37">F44</f>
        <v>0</v>
      </c>
      <c r="H44" s="114">
        <f t="shared" si="37"/>
        <v>0</v>
      </c>
      <c r="I44" s="114">
        <f t="shared" si="37"/>
        <v>0</v>
      </c>
      <c r="J44" s="100">
        <v>0</v>
      </c>
    </row>
    <row r="45" spans="1:11" x14ac:dyDescent="0.2">
      <c r="A45" s="62" t="s">
        <v>126</v>
      </c>
      <c r="B45" s="61" t="s">
        <v>7</v>
      </c>
      <c r="C45" s="61" t="s">
        <v>30</v>
      </c>
      <c r="D45" s="34" t="s">
        <v>127</v>
      </c>
      <c r="E45" s="29"/>
      <c r="F45" s="114">
        <f t="shared" si="0"/>
        <v>0</v>
      </c>
      <c r="G45" s="114">
        <f t="shared" ref="G45:I45" si="38">F45</f>
        <v>0</v>
      </c>
      <c r="H45" s="114">
        <f t="shared" si="38"/>
        <v>0</v>
      </c>
      <c r="I45" s="114">
        <f t="shared" si="38"/>
        <v>0</v>
      </c>
      <c r="J45" s="99">
        <f>J46</f>
        <v>0</v>
      </c>
    </row>
    <row r="46" spans="1:11" x14ac:dyDescent="0.2">
      <c r="A46" s="56" t="s">
        <v>125</v>
      </c>
      <c r="B46" s="61" t="s">
        <v>7</v>
      </c>
      <c r="C46" s="61" t="s">
        <v>30</v>
      </c>
      <c r="D46" s="34" t="s">
        <v>127</v>
      </c>
      <c r="E46" s="29" t="s">
        <v>128</v>
      </c>
      <c r="F46" s="114">
        <f t="shared" si="0"/>
        <v>0</v>
      </c>
      <c r="G46" s="114">
        <f t="shared" ref="G46:I46" si="39">F46</f>
        <v>0</v>
      </c>
      <c r="H46" s="114">
        <f t="shared" si="39"/>
        <v>0</v>
      </c>
      <c r="I46" s="114">
        <f t="shared" si="39"/>
        <v>0</v>
      </c>
      <c r="J46" s="100"/>
    </row>
    <row r="47" spans="1:11" x14ac:dyDescent="0.2">
      <c r="A47" s="38" t="s">
        <v>31</v>
      </c>
      <c r="B47" s="63" t="s">
        <v>10</v>
      </c>
      <c r="C47" s="63" t="s">
        <v>8</v>
      </c>
      <c r="D47" s="34"/>
      <c r="E47" s="28"/>
      <c r="F47" s="114">
        <f t="shared" si="0"/>
        <v>57475</v>
      </c>
      <c r="G47" s="114">
        <f t="shared" ref="G47:I47" si="40">F47</f>
        <v>57475</v>
      </c>
      <c r="H47" s="114">
        <f t="shared" si="40"/>
        <v>57475</v>
      </c>
      <c r="I47" s="114">
        <f t="shared" si="40"/>
        <v>57475</v>
      </c>
      <c r="J47" s="92">
        <f>J48</f>
        <v>229900</v>
      </c>
    </row>
    <row r="48" spans="1:11" x14ac:dyDescent="0.2">
      <c r="A48" s="64" t="s">
        <v>32</v>
      </c>
      <c r="B48" s="61" t="s">
        <v>10</v>
      </c>
      <c r="C48" s="61" t="s">
        <v>12</v>
      </c>
      <c r="D48" s="34"/>
      <c r="E48" s="29"/>
      <c r="F48" s="114">
        <f t="shared" si="0"/>
        <v>57475</v>
      </c>
      <c r="G48" s="114">
        <f t="shared" ref="G48:I48" si="41">F48</f>
        <v>57475</v>
      </c>
      <c r="H48" s="114">
        <f t="shared" si="41"/>
        <v>57475</v>
      </c>
      <c r="I48" s="114">
        <f t="shared" si="41"/>
        <v>57475</v>
      </c>
      <c r="J48" s="93">
        <f>J50</f>
        <v>229900</v>
      </c>
    </row>
    <row r="49" spans="1:14" ht="45" x14ac:dyDescent="0.2">
      <c r="A49" s="65" t="s">
        <v>78</v>
      </c>
      <c r="B49" s="34" t="s">
        <v>10</v>
      </c>
      <c r="C49" s="34" t="s">
        <v>12</v>
      </c>
      <c r="D49" s="34" t="s">
        <v>92</v>
      </c>
      <c r="E49" s="31"/>
      <c r="F49" s="114">
        <f t="shared" si="0"/>
        <v>57475</v>
      </c>
      <c r="G49" s="114">
        <f t="shared" ref="G49:I49" si="42">F49</f>
        <v>57475</v>
      </c>
      <c r="H49" s="114">
        <f t="shared" si="42"/>
        <v>57475</v>
      </c>
      <c r="I49" s="114">
        <f t="shared" si="42"/>
        <v>57475</v>
      </c>
      <c r="J49" s="97">
        <f>J50</f>
        <v>229900</v>
      </c>
      <c r="K49" s="87"/>
    </row>
    <row r="50" spans="1:14" ht="22.5" x14ac:dyDescent="0.2">
      <c r="A50" s="56" t="s">
        <v>28</v>
      </c>
      <c r="B50" s="34" t="s">
        <v>10</v>
      </c>
      <c r="C50" s="34" t="s">
        <v>12</v>
      </c>
      <c r="D50" s="34" t="s">
        <v>87</v>
      </c>
      <c r="E50" s="31"/>
      <c r="F50" s="114">
        <f t="shared" si="0"/>
        <v>57475</v>
      </c>
      <c r="G50" s="114">
        <f t="shared" ref="G50:I50" si="43">F50</f>
        <v>57475</v>
      </c>
      <c r="H50" s="114">
        <f t="shared" si="43"/>
        <v>57475</v>
      </c>
      <c r="I50" s="114">
        <f t="shared" si="43"/>
        <v>57475</v>
      </c>
      <c r="J50" s="94">
        <f>J51+J53+J52</f>
        <v>229900</v>
      </c>
    </row>
    <row r="51" spans="1:14" ht="22.5" x14ac:dyDescent="0.2">
      <c r="A51" s="56" t="s">
        <v>40</v>
      </c>
      <c r="B51" s="34" t="s">
        <v>10</v>
      </c>
      <c r="C51" s="34" t="s">
        <v>12</v>
      </c>
      <c r="D51" s="34" t="s">
        <v>87</v>
      </c>
      <c r="E51" s="31" t="s">
        <v>39</v>
      </c>
      <c r="F51" s="114">
        <f t="shared" si="0"/>
        <v>43106.25</v>
      </c>
      <c r="G51" s="114">
        <f t="shared" ref="G51:I51" si="44">F51</f>
        <v>43106.25</v>
      </c>
      <c r="H51" s="114">
        <f t="shared" si="44"/>
        <v>43106.25</v>
      </c>
      <c r="I51" s="114">
        <f t="shared" si="44"/>
        <v>43106.25</v>
      </c>
      <c r="J51" s="94">
        <v>172425</v>
      </c>
    </row>
    <row r="52" spans="1:14" ht="22.5" x14ac:dyDescent="0.2">
      <c r="A52" s="40" t="s">
        <v>153</v>
      </c>
      <c r="B52" s="34" t="s">
        <v>10</v>
      </c>
      <c r="C52" s="34" t="s">
        <v>12</v>
      </c>
      <c r="D52" s="34" t="s">
        <v>87</v>
      </c>
      <c r="E52" s="31" t="s">
        <v>152</v>
      </c>
      <c r="F52" s="114">
        <f t="shared" si="0"/>
        <v>14368.75</v>
      </c>
      <c r="G52" s="114">
        <f t="shared" ref="G52:I52" si="45">F52</f>
        <v>14368.75</v>
      </c>
      <c r="H52" s="114">
        <f t="shared" si="45"/>
        <v>14368.75</v>
      </c>
      <c r="I52" s="114">
        <f t="shared" si="45"/>
        <v>14368.75</v>
      </c>
      <c r="J52" s="94">
        <v>57475</v>
      </c>
    </row>
    <row r="53" spans="1:14" ht="22.5" x14ac:dyDescent="0.2">
      <c r="A53" s="56" t="s">
        <v>43</v>
      </c>
      <c r="B53" s="34" t="s">
        <v>10</v>
      </c>
      <c r="C53" s="34" t="s">
        <v>12</v>
      </c>
      <c r="D53" s="34" t="s">
        <v>87</v>
      </c>
      <c r="E53" s="31" t="s">
        <v>42</v>
      </c>
      <c r="F53" s="114">
        <f t="shared" si="0"/>
        <v>0</v>
      </c>
      <c r="G53" s="114">
        <f t="shared" ref="G53:I53" si="46">F53</f>
        <v>0</v>
      </c>
      <c r="H53" s="114">
        <f t="shared" si="46"/>
        <v>0</v>
      </c>
      <c r="I53" s="114">
        <f t="shared" si="46"/>
        <v>0</v>
      </c>
      <c r="J53" s="94">
        <v>0</v>
      </c>
    </row>
    <row r="54" spans="1:14" x14ac:dyDescent="0.2">
      <c r="A54" s="38" t="s">
        <v>99</v>
      </c>
      <c r="B54" s="63" t="s">
        <v>12</v>
      </c>
      <c r="C54" s="63" t="s">
        <v>8</v>
      </c>
      <c r="D54" s="63"/>
      <c r="E54" s="28"/>
      <c r="F54" s="114">
        <f t="shared" si="0"/>
        <v>273605</v>
      </c>
      <c r="G54" s="114">
        <f t="shared" ref="G54:I54" si="47">F54</f>
        <v>273605</v>
      </c>
      <c r="H54" s="114">
        <f t="shared" si="47"/>
        <v>273605</v>
      </c>
      <c r="I54" s="114">
        <f t="shared" si="47"/>
        <v>273605</v>
      </c>
      <c r="J54" s="101">
        <f>J55+J58</f>
        <v>1094420</v>
      </c>
      <c r="K54" s="10"/>
    </row>
    <row r="55" spans="1:14" ht="22.5" x14ac:dyDescent="0.2">
      <c r="A55" s="64" t="s">
        <v>100</v>
      </c>
      <c r="B55" s="61" t="s">
        <v>12</v>
      </c>
      <c r="C55" s="61" t="s">
        <v>23</v>
      </c>
      <c r="D55" s="34"/>
      <c r="E55" s="29"/>
      <c r="F55" s="114">
        <f t="shared" si="0"/>
        <v>11105</v>
      </c>
      <c r="G55" s="114">
        <f t="shared" ref="G55:I55" si="48">F55</f>
        <v>11105</v>
      </c>
      <c r="H55" s="114">
        <f t="shared" si="48"/>
        <v>11105</v>
      </c>
      <c r="I55" s="114">
        <f t="shared" si="48"/>
        <v>11105</v>
      </c>
      <c r="J55" s="102">
        <f>J56</f>
        <v>44420</v>
      </c>
      <c r="K55" s="10"/>
    </row>
    <row r="56" spans="1:14" ht="33.75" x14ac:dyDescent="0.2">
      <c r="A56" s="56" t="s">
        <v>70</v>
      </c>
      <c r="B56" s="34" t="s">
        <v>12</v>
      </c>
      <c r="C56" s="34" t="s">
        <v>23</v>
      </c>
      <c r="D56" s="34" t="s">
        <v>150</v>
      </c>
      <c r="E56" s="34"/>
      <c r="F56" s="114">
        <f t="shared" si="0"/>
        <v>11105</v>
      </c>
      <c r="G56" s="114">
        <f t="shared" ref="G56:I56" si="49">F56</f>
        <v>11105</v>
      </c>
      <c r="H56" s="114">
        <f t="shared" si="49"/>
        <v>11105</v>
      </c>
      <c r="I56" s="114">
        <f t="shared" si="49"/>
        <v>11105</v>
      </c>
      <c r="J56" s="96">
        <v>44420</v>
      </c>
    </row>
    <row r="57" spans="1:14" ht="22.5" x14ac:dyDescent="0.2">
      <c r="A57" s="56" t="s">
        <v>43</v>
      </c>
      <c r="B57" s="34" t="s">
        <v>12</v>
      </c>
      <c r="C57" s="34" t="s">
        <v>23</v>
      </c>
      <c r="D57" s="34" t="s">
        <v>150</v>
      </c>
      <c r="E57" s="34" t="s">
        <v>42</v>
      </c>
      <c r="F57" s="114">
        <f t="shared" si="0"/>
        <v>11105</v>
      </c>
      <c r="G57" s="114">
        <f t="shared" ref="G57:I57" si="50">F57</f>
        <v>11105</v>
      </c>
      <c r="H57" s="114">
        <f t="shared" si="50"/>
        <v>11105</v>
      </c>
      <c r="I57" s="114">
        <f t="shared" si="50"/>
        <v>11105</v>
      </c>
      <c r="J57" s="96">
        <v>44420</v>
      </c>
    </row>
    <row r="58" spans="1:14" x14ac:dyDescent="0.2">
      <c r="A58" s="66" t="s">
        <v>54</v>
      </c>
      <c r="B58" s="61" t="s">
        <v>12</v>
      </c>
      <c r="C58" s="61" t="s">
        <v>25</v>
      </c>
      <c r="D58" s="34"/>
      <c r="E58" s="29"/>
      <c r="F58" s="114">
        <f t="shared" si="0"/>
        <v>262500</v>
      </c>
      <c r="G58" s="114">
        <f t="shared" ref="G58:I58" si="51">F58</f>
        <v>262500</v>
      </c>
      <c r="H58" s="114">
        <f t="shared" si="51"/>
        <v>262500</v>
      </c>
      <c r="I58" s="114">
        <f t="shared" si="51"/>
        <v>262500</v>
      </c>
      <c r="J58" s="93">
        <f>J59</f>
        <v>1050000</v>
      </c>
    </row>
    <row r="59" spans="1:14" x14ac:dyDescent="0.2">
      <c r="A59" s="67" t="s">
        <v>79</v>
      </c>
      <c r="B59" s="34" t="s">
        <v>12</v>
      </c>
      <c r="C59" s="34" t="s">
        <v>25</v>
      </c>
      <c r="D59" s="34" t="s">
        <v>89</v>
      </c>
      <c r="E59" s="31"/>
      <c r="F59" s="114">
        <f t="shared" si="0"/>
        <v>262500</v>
      </c>
      <c r="G59" s="114">
        <f t="shared" ref="G59:I59" si="52">F59</f>
        <v>262500</v>
      </c>
      <c r="H59" s="114">
        <f t="shared" si="52"/>
        <v>262500</v>
      </c>
      <c r="I59" s="114">
        <f t="shared" si="52"/>
        <v>262500</v>
      </c>
      <c r="J59" s="94">
        <v>1050000</v>
      </c>
    </row>
    <row r="60" spans="1:14" x14ac:dyDescent="0.2">
      <c r="A60" s="65" t="s">
        <v>101</v>
      </c>
      <c r="B60" s="34" t="s">
        <v>12</v>
      </c>
      <c r="C60" s="34" t="s">
        <v>25</v>
      </c>
      <c r="D60" s="34" t="s">
        <v>94</v>
      </c>
      <c r="E60" s="31"/>
      <c r="F60" s="114">
        <f t="shared" si="0"/>
        <v>0</v>
      </c>
      <c r="G60" s="114">
        <f t="shared" ref="G60:I60" si="53">F60</f>
        <v>0</v>
      </c>
      <c r="H60" s="114">
        <f t="shared" si="53"/>
        <v>0</v>
      </c>
      <c r="I60" s="114">
        <f t="shared" si="53"/>
        <v>0</v>
      </c>
      <c r="J60" s="94">
        <f>J61</f>
        <v>0</v>
      </c>
    </row>
    <row r="61" spans="1:14" ht="22.5" x14ac:dyDescent="0.2">
      <c r="A61" s="56" t="s">
        <v>43</v>
      </c>
      <c r="B61" s="34" t="s">
        <v>12</v>
      </c>
      <c r="C61" s="34" t="s">
        <v>25</v>
      </c>
      <c r="D61" s="34" t="s">
        <v>94</v>
      </c>
      <c r="E61" s="31" t="s">
        <v>42</v>
      </c>
      <c r="F61" s="114">
        <f t="shared" si="0"/>
        <v>0</v>
      </c>
      <c r="G61" s="114">
        <f t="shared" ref="G61:I61" si="54">F61</f>
        <v>0</v>
      </c>
      <c r="H61" s="114">
        <f t="shared" si="54"/>
        <v>0</v>
      </c>
      <c r="I61" s="114">
        <f t="shared" si="54"/>
        <v>0</v>
      </c>
      <c r="J61" s="103"/>
    </row>
    <row r="62" spans="1:14" s="1" customFormat="1" x14ac:dyDescent="0.2">
      <c r="A62" s="67"/>
      <c r="B62" s="34"/>
      <c r="C62" s="34"/>
      <c r="D62" s="34"/>
      <c r="E62" s="31"/>
      <c r="F62" s="114">
        <f t="shared" si="0"/>
        <v>0</v>
      </c>
      <c r="G62" s="114">
        <f t="shared" ref="G62:I62" si="55">F62</f>
        <v>0</v>
      </c>
      <c r="H62" s="114">
        <f t="shared" si="55"/>
        <v>0</v>
      </c>
      <c r="I62" s="114">
        <f t="shared" si="55"/>
        <v>0</v>
      </c>
      <c r="J62" s="94"/>
      <c r="K62"/>
      <c r="L62"/>
      <c r="M62"/>
      <c r="N62"/>
    </row>
    <row r="63" spans="1:14" ht="22.5" x14ac:dyDescent="0.2">
      <c r="A63" s="65" t="s">
        <v>98</v>
      </c>
      <c r="B63" s="34" t="s">
        <v>12</v>
      </c>
      <c r="C63" s="34" t="s">
        <v>25</v>
      </c>
      <c r="D63" s="34" t="s">
        <v>88</v>
      </c>
      <c r="E63" s="31"/>
      <c r="F63" s="114">
        <f t="shared" si="0"/>
        <v>262500</v>
      </c>
      <c r="G63" s="114">
        <f t="shared" ref="G63:I63" si="56">F63</f>
        <v>262500</v>
      </c>
      <c r="H63" s="114">
        <f t="shared" si="56"/>
        <v>262500</v>
      </c>
      <c r="I63" s="114">
        <f t="shared" si="56"/>
        <v>262500</v>
      </c>
      <c r="J63" s="94">
        <v>1050000</v>
      </c>
    </row>
    <row r="64" spans="1:14" s="1" customFormat="1" ht="22.5" x14ac:dyDescent="0.2">
      <c r="A64" s="56" t="s">
        <v>43</v>
      </c>
      <c r="B64" s="34" t="s">
        <v>12</v>
      </c>
      <c r="C64" s="34" t="s">
        <v>25</v>
      </c>
      <c r="D64" s="34" t="s">
        <v>88</v>
      </c>
      <c r="E64" s="31" t="s">
        <v>42</v>
      </c>
      <c r="F64" s="114">
        <f t="shared" si="0"/>
        <v>262500</v>
      </c>
      <c r="G64" s="114">
        <f t="shared" ref="G64:I64" si="57">F64</f>
        <v>262500</v>
      </c>
      <c r="H64" s="114">
        <f t="shared" si="57"/>
        <v>262500</v>
      </c>
      <c r="I64" s="114">
        <f t="shared" si="57"/>
        <v>262500</v>
      </c>
      <c r="J64" s="94">
        <v>1050000</v>
      </c>
      <c r="K64"/>
      <c r="L64" s="17"/>
      <c r="M64"/>
      <c r="N64"/>
    </row>
    <row r="65" spans="1:14" s="1" customFormat="1" x14ac:dyDescent="0.2">
      <c r="A65" s="38" t="s">
        <v>17</v>
      </c>
      <c r="B65" s="63" t="s">
        <v>14</v>
      </c>
      <c r="C65" s="63" t="s">
        <v>8</v>
      </c>
      <c r="D65" s="34"/>
      <c r="E65" s="28"/>
      <c r="F65" s="114">
        <f t="shared" si="0"/>
        <v>216125</v>
      </c>
      <c r="G65" s="114">
        <f t="shared" ref="G65:I65" si="58">F65</f>
        <v>216125</v>
      </c>
      <c r="H65" s="114">
        <f t="shared" si="58"/>
        <v>216125</v>
      </c>
      <c r="I65" s="114">
        <f t="shared" si="58"/>
        <v>216125</v>
      </c>
      <c r="J65" s="92">
        <f>J66+J75</f>
        <v>864500</v>
      </c>
      <c r="K65"/>
      <c r="L65" s="17"/>
      <c r="M65"/>
      <c r="N65"/>
    </row>
    <row r="66" spans="1:14" s="1" customFormat="1" x14ac:dyDescent="0.2">
      <c r="A66" s="66" t="s">
        <v>37</v>
      </c>
      <c r="B66" s="61" t="s">
        <v>14</v>
      </c>
      <c r="C66" s="61" t="s">
        <v>23</v>
      </c>
      <c r="D66" s="34"/>
      <c r="E66" s="47"/>
      <c r="F66" s="114">
        <f t="shared" si="0"/>
        <v>216125</v>
      </c>
      <c r="G66" s="114">
        <f t="shared" ref="G66:I66" si="59">F66</f>
        <v>216125</v>
      </c>
      <c r="H66" s="114">
        <f t="shared" si="59"/>
        <v>216125</v>
      </c>
      <c r="I66" s="114">
        <f t="shared" si="59"/>
        <v>216125</v>
      </c>
      <c r="J66" s="93">
        <f>J71+J67</f>
        <v>864500</v>
      </c>
    </row>
    <row r="67" spans="1:14" s="1" customFormat="1" x14ac:dyDescent="0.2">
      <c r="A67" s="38" t="s">
        <v>77</v>
      </c>
      <c r="B67" s="34" t="s">
        <v>14</v>
      </c>
      <c r="C67" s="34" t="s">
        <v>23</v>
      </c>
      <c r="D67" s="34" t="s">
        <v>90</v>
      </c>
      <c r="E67" s="28"/>
      <c r="F67" s="114">
        <f t="shared" si="0"/>
        <v>216125</v>
      </c>
      <c r="G67" s="114">
        <f t="shared" ref="G67:I67" si="60">F67</f>
        <v>216125</v>
      </c>
      <c r="H67" s="114">
        <f t="shared" si="60"/>
        <v>216125</v>
      </c>
      <c r="I67" s="114">
        <f t="shared" si="60"/>
        <v>216125</v>
      </c>
      <c r="J67" s="101">
        <f>J68</f>
        <v>864500</v>
      </c>
      <c r="K67"/>
      <c r="L67" s="17"/>
      <c r="M67"/>
      <c r="N67"/>
    </row>
    <row r="68" spans="1:14" s="1" customFormat="1" ht="33.75" x14ac:dyDescent="0.2">
      <c r="A68" s="56" t="s">
        <v>65</v>
      </c>
      <c r="B68" s="34" t="s">
        <v>14</v>
      </c>
      <c r="C68" s="34" t="s">
        <v>23</v>
      </c>
      <c r="D68" s="34" t="s">
        <v>103</v>
      </c>
      <c r="E68" s="33"/>
      <c r="F68" s="114">
        <f t="shared" si="0"/>
        <v>216125</v>
      </c>
      <c r="G68" s="114">
        <f t="shared" ref="G68:I68" si="61">F68</f>
        <v>216125</v>
      </c>
      <c r="H68" s="114">
        <f t="shared" si="61"/>
        <v>216125</v>
      </c>
      <c r="I68" s="114">
        <f t="shared" si="61"/>
        <v>216125</v>
      </c>
      <c r="J68" s="94">
        <f>J69+J70</f>
        <v>864500</v>
      </c>
    </row>
    <row r="69" spans="1:14" s="1" customFormat="1" ht="22.5" x14ac:dyDescent="0.2">
      <c r="A69" s="56" t="s">
        <v>50</v>
      </c>
      <c r="B69" s="34" t="s">
        <v>14</v>
      </c>
      <c r="C69" s="34" t="s">
        <v>23</v>
      </c>
      <c r="D69" s="34" t="s">
        <v>103</v>
      </c>
      <c r="E69" s="33" t="s">
        <v>49</v>
      </c>
      <c r="F69" s="114">
        <f t="shared" si="0"/>
        <v>0</v>
      </c>
      <c r="G69" s="114">
        <f t="shared" ref="G69:I69" si="62">F69</f>
        <v>0</v>
      </c>
      <c r="H69" s="114">
        <f t="shared" si="62"/>
        <v>0</v>
      </c>
      <c r="I69" s="114">
        <f t="shared" si="62"/>
        <v>0</v>
      </c>
      <c r="J69" s="94"/>
    </row>
    <row r="70" spans="1:14" s="1" customFormat="1" ht="22.5" x14ac:dyDescent="0.2">
      <c r="A70" s="56" t="s">
        <v>43</v>
      </c>
      <c r="B70" s="34" t="s">
        <v>14</v>
      </c>
      <c r="C70" s="34" t="s">
        <v>23</v>
      </c>
      <c r="D70" s="34" t="s">
        <v>103</v>
      </c>
      <c r="E70" s="33" t="s">
        <v>42</v>
      </c>
      <c r="F70" s="114">
        <f t="shared" si="0"/>
        <v>216125</v>
      </c>
      <c r="G70" s="114">
        <f t="shared" ref="G70:I70" si="63">F70</f>
        <v>216125</v>
      </c>
      <c r="H70" s="114">
        <f t="shared" si="63"/>
        <v>216125</v>
      </c>
      <c r="I70" s="114">
        <f t="shared" si="63"/>
        <v>216125</v>
      </c>
      <c r="J70" s="94">
        <v>864500</v>
      </c>
    </row>
    <row r="71" spans="1:14" s="1" customFormat="1" x14ac:dyDescent="0.2">
      <c r="A71" s="68" t="s">
        <v>79</v>
      </c>
      <c r="B71" s="34" t="s">
        <v>14</v>
      </c>
      <c r="C71" s="34" t="s">
        <v>23</v>
      </c>
      <c r="D71" s="34" t="s">
        <v>89</v>
      </c>
      <c r="E71" s="33"/>
      <c r="F71" s="114">
        <f t="shared" si="0"/>
        <v>0</v>
      </c>
      <c r="G71" s="114">
        <f t="shared" ref="G71:I71" si="64">F71</f>
        <v>0</v>
      </c>
      <c r="H71" s="114">
        <f t="shared" si="64"/>
        <v>0</v>
      </c>
      <c r="I71" s="114">
        <f t="shared" si="64"/>
        <v>0</v>
      </c>
      <c r="J71" s="94">
        <f>J72</f>
        <v>0</v>
      </c>
    </row>
    <row r="72" spans="1:14" s="1" customFormat="1" ht="22.5" x14ac:dyDescent="0.2">
      <c r="A72" s="56" t="s">
        <v>102</v>
      </c>
      <c r="B72" s="34" t="s">
        <v>14</v>
      </c>
      <c r="C72" s="34" t="s">
        <v>23</v>
      </c>
      <c r="D72" s="34" t="s">
        <v>142</v>
      </c>
      <c r="E72" s="33"/>
      <c r="F72" s="114">
        <f t="shared" si="0"/>
        <v>0</v>
      </c>
      <c r="G72" s="114">
        <f t="shared" ref="G72:I72" si="65">F72</f>
        <v>0</v>
      </c>
      <c r="H72" s="114">
        <f t="shared" si="65"/>
        <v>0</v>
      </c>
      <c r="I72" s="114">
        <f t="shared" si="65"/>
        <v>0</v>
      </c>
      <c r="J72" s="94">
        <f>J74+J73</f>
        <v>0</v>
      </c>
    </row>
    <row r="73" spans="1:14" s="1" customFormat="1" ht="22.5" x14ac:dyDescent="0.2">
      <c r="A73" s="56" t="s">
        <v>50</v>
      </c>
      <c r="B73" s="34" t="s">
        <v>14</v>
      </c>
      <c r="C73" s="34" t="s">
        <v>23</v>
      </c>
      <c r="D73" s="34" t="s">
        <v>142</v>
      </c>
      <c r="E73" s="33" t="s">
        <v>49</v>
      </c>
      <c r="F73" s="114">
        <f t="shared" ref="F73:F136" si="66">J73/4</f>
        <v>0</v>
      </c>
      <c r="G73" s="114">
        <f t="shared" ref="G73:I73" si="67">F73</f>
        <v>0</v>
      </c>
      <c r="H73" s="114">
        <f t="shared" si="67"/>
        <v>0</v>
      </c>
      <c r="I73" s="114">
        <f t="shared" si="67"/>
        <v>0</v>
      </c>
      <c r="J73" s="94"/>
    </row>
    <row r="74" spans="1:14" s="1" customFormat="1" ht="22.5" x14ac:dyDescent="0.2">
      <c r="A74" s="56" t="s">
        <v>43</v>
      </c>
      <c r="B74" s="34" t="s">
        <v>34</v>
      </c>
      <c r="C74" s="34" t="s">
        <v>23</v>
      </c>
      <c r="D74" s="34" t="s">
        <v>142</v>
      </c>
      <c r="E74" s="33" t="s">
        <v>42</v>
      </c>
      <c r="F74" s="114">
        <f t="shared" si="66"/>
        <v>0</v>
      </c>
      <c r="G74" s="114">
        <f t="shared" ref="G74:I74" si="68">F74</f>
        <v>0</v>
      </c>
      <c r="H74" s="114">
        <f t="shared" si="68"/>
        <v>0</v>
      </c>
      <c r="I74" s="114">
        <f t="shared" si="68"/>
        <v>0</v>
      </c>
      <c r="J74" s="94">
        <v>0</v>
      </c>
    </row>
    <row r="75" spans="1:14" s="1" customFormat="1" x14ac:dyDescent="0.2">
      <c r="A75" s="56" t="s">
        <v>62</v>
      </c>
      <c r="B75" s="34" t="s">
        <v>14</v>
      </c>
      <c r="C75" s="34" t="s">
        <v>61</v>
      </c>
      <c r="D75" s="34"/>
      <c r="E75" s="33"/>
      <c r="F75" s="114">
        <f t="shared" si="66"/>
        <v>0</v>
      </c>
      <c r="G75" s="114">
        <f t="shared" ref="G75:I75" si="69">F75</f>
        <v>0</v>
      </c>
      <c r="H75" s="114">
        <f t="shared" si="69"/>
        <v>0</v>
      </c>
      <c r="I75" s="114">
        <f t="shared" si="69"/>
        <v>0</v>
      </c>
      <c r="J75" s="95">
        <f>J76</f>
        <v>0</v>
      </c>
    </row>
    <row r="76" spans="1:14" s="1" customFormat="1" x14ac:dyDescent="0.2">
      <c r="A76" s="67" t="s">
        <v>72</v>
      </c>
      <c r="B76" s="34" t="s">
        <v>14</v>
      </c>
      <c r="C76" s="34" t="s">
        <v>61</v>
      </c>
      <c r="D76" s="34" t="s">
        <v>83</v>
      </c>
      <c r="E76" s="33"/>
      <c r="F76" s="114">
        <f t="shared" si="66"/>
        <v>0</v>
      </c>
      <c r="G76" s="114">
        <f t="shared" ref="G76:I76" si="70">F76</f>
        <v>0</v>
      </c>
      <c r="H76" s="114">
        <f t="shared" si="70"/>
        <v>0</v>
      </c>
      <c r="I76" s="114">
        <f t="shared" si="70"/>
        <v>0</v>
      </c>
      <c r="J76" s="101">
        <f>J77+J80</f>
        <v>0</v>
      </c>
    </row>
    <row r="77" spans="1:14" s="1" customFormat="1" x14ac:dyDescent="0.2">
      <c r="A77" s="56" t="s">
        <v>63</v>
      </c>
      <c r="B77" s="34" t="s">
        <v>14</v>
      </c>
      <c r="C77" s="34" t="s">
        <v>61</v>
      </c>
      <c r="D77" s="34" t="s">
        <v>117</v>
      </c>
      <c r="E77" s="33"/>
      <c r="F77" s="114">
        <f t="shared" si="66"/>
        <v>0</v>
      </c>
      <c r="G77" s="114">
        <f t="shared" ref="G77:I77" si="71">F77</f>
        <v>0</v>
      </c>
      <c r="H77" s="114">
        <f t="shared" si="71"/>
        <v>0</v>
      </c>
      <c r="I77" s="114">
        <f t="shared" si="71"/>
        <v>0</v>
      </c>
      <c r="J77" s="94">
        <v>0</v>
      </c>
    </row>
    <row r="78" spans="1:14" s="2" customFormat="1" ht="22.5" x14ac:dyDescent="0.2">
      <c r="A78" s="56" t="s">
        <v>43</v>
      </c>
      <c r="B78" s="34" t="s">
        <v>14</v>
      </c>
      <c r="C78" s="34" t="s">
        <v>61</v>
      </c>
      <c r="D78" s="34" t="s">
        <v>117</v>
      </c>
      <c r="E78" s="33" t="s">
        <v>42</v>
      </c>
      <c r="F78" s="114">
        <f t="shared" si="66"/>
        <v>0</v>
      </c>
      <c r="G78" s="114">
        <f t="shared" ref="G78:I78" si="72">F78</f>
        <v>0</v>
      </c>
      <c r="H78" s="114">
        <f t="shared" si="72"/>
        <v>0</v>
      </c>
      <c r="I78" s="114">
        <f t="shared" si="72"/>
        <v>0</v>
      </c>
      <c r="J78" s="94">
        <v>0</v>
      </c>
      <c r="K78" s="1"/>
      <c r="L78" s="1"/>
      <c r="M78" s="1"/>
      <c r="N78" s="1"/>
    </row>
    <row r="79" spans="1:14" s="2" customFormat="1" x14ac:dyDescent="0.2">
      <c r="A79" s="56" t="s">
        <v>48</v>
      </c>
      <c r="B79" s="34" t="s">
        <v>14</v>
      </c>
      <c r="C79" s="34" t="s">
        <v>61</v>
      </c>
      <c r="D79" s="34" t="s">
        <v>118</v>
      </c>
      <c r="E79" s="33" t="s">
        <v>46</v>
      </c>
      <c r="F79" s="114">
        <f t="shared" si="66"/>
        <v>0</v>
      </c>
      <c r="G79" s="114">
        <f t="shared" ref="G79:I79" si="73">F79</f>
        <v>0</v>
      </c>
      <c r="H79" s="114">
        <f t="shared" si="73"/>
        <v>0</v>
      </c>
      <c r="I79" s="114">
        <f t="shared" si="73"/>
        <v>0</v>
      </c>
      <c r="J79" s="94"/>
      <c r="K79" s="1"/>
      <c r="L79" s="1"/>
      <c r="M79" s="1"/>
      <c r="N79" s="1"/>
    </row>
    <row r="80" spans="1:14" s="2" customFormat="1" ht="21" x14ac:dyDescent="0.2">
      <c r="A80" s="62" t="s">
        <v>119</v>
      </c>
      <c r="B80" s="34" t="s">
        <v>14</v>
      </c>
      <c r="C80" s="34" t="s">
        <v>61</v>
      </c>
      <c r="D80" s="63" t="s">
        <v>120</v>
      </c>
      <c r="E80" s="33"/>
      <c r="F80" s="114">
        <f t="shared" si="66"/>
        <v>0</v>
      </c>
      <c r="G80" s="114">
        <f t="shared" ref="G80:I80" si="74">F80</f>
        <v>0</v>
      </c>
      <c r="H80" s="114">
        <f t="shared" si="74"/>
        <v>0</v>
      </c>
      <c r="I80" s="114">
        <f t="shared" si="74"/>
        <v>0</v>
      </c>
      <c r="J80" s="94">
        <f>J81</f>
        <v>0</v>
      </c>
      <c r="K80" s="1"/>
      <c r="L80" s="1"/>
      <c r="M80" s="1"/>
      <c r="N80" s="1"/>
    </row>
    <row r="81" spans="1:14" s="2" customFormat="1" ht="22.5" x14ac:dyDescent="0.2">
      <c r="A81" s="56" t="s">
        <v>43</v>
      </c>
      <c r="B81" s="34" t="s">
        <v>14</v>
      </c>
      <c r="C81" s="34" t="s">
        <v>61</v>
      </c>
      <c r="D81" s="34" t="s">
        <v>120</v>
      </c>
      <c r="E81" s="33" t="s">
        <v>42</v>
      </c>
      <c r="F81" s="114">
        <f t="shared" si="66"/>
        <v>0</v>
      </c>
      <c r="G81" s="114">
        <f t="shared" ref="G81:I81" si="75">F81</f>
        <v>0</v>
      </c>
      <c r="H81" s="114">
        <f t="shared" si="75"/>
        <v>0</v>
      </c>
      <c r="I81" s="114">
        <f t="shared" si="75"/>
        <v>0</v>
      </c>
      <c r="J81" s="94">
        <v>0</v>
      </c>
      <c r="K81" s="1"/>
      <c r="L81" s="1"/>
      <c r="M81" s="1"/>
      <c r="N81" s="1"/>
    </row>
    <row r="82" spans="1:14" s="2" customFormat="1" x14ac:dyDescent="0.2">
      <c r="A82" s="38" t="s">
        <v>27</v>
      </c>
      <c r="B82" s="63" t="s">
        <v>15</v>
      </c>
      <c r="C82" s="63" t="s">
        <v>8</v>
      </c>
      <c r="D82" s="34"/>
      <c r="E82" s="28"/>
      <c r="F82" s="114">
        <f t="shared" si="66"/>
        <v>1124962</v>
      </c>
      <c r="G82" s="114">
        <f t="shared" ref="G82:I82" si="76">F82</f>
        <v>1124962</v>
      </c>
      <c r="H82" s="114">
        <f t="shared" si="76"/>
        <v>1124962</v>
      </c>
      <c r="I82" s="114">
        <f t="shared" si="76"/>
        <v>1124962</v>
      </c>
      <c r="J82" s="101">
        <f>J83+J91+J100+J120</f>
        <v>4499848</v>
      </c>
      <c r="K82" s="16"/>
      <c r="L82" s="18"/>
    </row>
    <row r="83" spans="1:14" s="2" customFormat="1" x14ac:dyDescent="0.2">
      <c r="A83" s="64" t="s">
        <v>35</v>
      </c>
      <c r="B83" s="61" t="s">
        <v>15</v>
      </c>
      <c r="C83" s="61" t="s">
        <v>7</v>
      </c>
      <c r="D83" s="34"/>
      <c r="E83" s="29"/>
      <c r="F83" s="114">
        <f t="shared" si="66"/>
        <v>6435</v>
      </c>
      <c r="G83" s="114">
        <f t="shared" ref="G83:I83" si="77">F83</f>
        <v>6435</v>
      </c>
      <c r="H83" s="114">
        <f t="shared" si="77"/>
        <v>6435</v>
      </c>
      <c r="I83" s="114">
        <f t="shared" si="77"/>
        <v>6435</v>
      </c>
      <c r="J83" s="104">
        <f>J89+J85</f>
        <v>25740</v>
      </c>
      <c r="K83" s="16"/>
    </row>
    <row r="84" spans="1:14" s="2" customFormat="1" x14ac:dyDescent="0.2">
      <c r="A84" s="38" t="s">
        <v>77</v>
      </c>
      <c r="B84" s="34" t="s">
        <v>15</v>
      </c>
      <c r="C84" s="34" t="s">
        <v>7</v>
      </c>
      <c r="D84" s="34" t="s">
        <v>90</v>
      </c>
      <c r="E84" s="29"/>
      <c r="F84" s="114">
        <f t="shared" si="66"/>
        <v>6435</v>
      </c>
      <c r="G84" s="114">
        <f t="shared" ref="G84:I84" si="78">F84</f>
        <v>6435</v>
      </c>
      <c r="H84" s="114">
        <f t="shared" si="78"/>
        <v>6435</v>
      </c>
      <c r="I84" s="114">
        <f t="shared" si="78"/>
        <v>6435</v>
      </c>
      <c r="J84" s="97">
        <f>J85</f>
        <v>25740</v>
      </c>
      <c r="K84" s="16"/>
    </row>
    <row r="85" spans="1:14" s="2" customFormat="1" ht="56.25" x14ac:dyDescent="0.2">
      <c r="A85" s="56" t="s">
        <v>66</v>
      </c>
      <c r="B85" s="34" t="s">
        <v>15</v>
      </c>
      <c r="C85" s="34" t="s">
        <v>7</v>
      </c>
      <c r="D85" s="34" t="s">
        <v>104</v>
      </c>
      <c r="E85" s="33"/>
      <c r="F85" s="114">
        <f t="shared" si="66"/>
        <v>6435</v>
      </c>
      <c r="G85" s="114">
        <f t="shared" ref="G85:I85" si="79">F85</f>
        <v>6435</v>
      </c>
      <c r="H85" s="114">
        <f t="shared" si="79"/>
        <v>6435</v>
      </c>
      <c r="I85" s="114">
        <f t="shared" si="79"/>
        <v>6435</v>
      </c>
      <c r="J85" s="94">
        <f>J86+J87</f>
        <v>25740</v>
      </c>
      <c r="K85" s="16"/>
    </row>
    <row r="86" spans="1:14" s="2" customFormat="1" ht="22.5" x14ac:dyDescent="0.2">
      <c r="A86" s="56" t="s">
        <v>50</v>
      </c>
      <c r="B86" s="34" t="s">
        <v>15</v>
      </c>
      <c r="C86" s="34" t="s">
        <v>7</v>
      </c>
      <c r="D86" s="34" t="s">
        <v>104</v>
      </c>
      <c r="E86" s="33" t="s">
        <v>49</v>
      </c>
      <c r="F86" s="114">
        <f t="shared" si="66"/>
        <v>0</v>
      </c>
      <c r="G86" s="114">
        <f t="shared" ref="G86:I86" si="80">F86</f>
        <v>0</v>
      </c>
      <c r="H86" s="114">
        <f t="shared" si="80"/>
        <v>0</v>
      </c>
      <c r="I86" s="114">
        <f t="shared" si="80"/>
        <v>0</v>
      </c>
      <c r="J86" s="94"/>
      <c r="K86" s="16"/>
    </row>
    <row r="87" spans="1:14" s="2" customFormat="1" ht="22.5" x14ac:dyDescent="0.2">
      <c r="A87" s="56" t="s">
        <v>43</v>
      </c>
      <c r="B87" s="34" t="s">
        <v>15</v>
      </c>
      <c r="C87" s="34" t="s">
        <v>7</v>
      </c>
      <c r="D87" s="34" t="s">
        <v>104</v>
      </c>
      <c r="E87" s="33" t="s">
        <v>42</v>
      </c>
      <c r="F87" s="114">
        <f t="shared" si="66"/>
        <v>6435</v>
      </c>
      <c r="G87" s="114">
        <f t="shared" ref="G87:I87" si="81">F87</f>
        <v>6435</v>
      </c>
      <c r="H87" s="114">
        <f t="shared" si="81"/>
        <v>6435</v>
      </c>
      <c r="I87" s="114">
        <f t="shared" si="81"/>
        <v>6435</v>
      </c>
      <c r="J87" s="94">
        <v>25740</v>
      </c>
      <c r="K87" s="16"/>
    </row>
    <row r="88" spans="1:14" s="2" customFormat="1" x14ac:dyDescent="0.2">
      <c r="A88" s="68" t="s">
        <v>79</v>
      </c>
      <c r="B88" s="34" t="s">
        <v>15</v>
      </c>
      <c r="C88" s="34" t="s">
        <v>7</v>
      </c>
      <c r="D88" s="34" t="s">
        <v>89</v>
      </c>
      <c r="E88" s="33"/>
      <c r="F88" s="114">
        <f t="shared" si="66"/>
        <v>0</v>
      </c>
      <c r="G88" s="114">
        <f t="shared" ref="G88:I88" si="82">F88</f>
        <v>0</v>
      </c>
      <c r="H88" s="114">
        <f t="shared" si="82"/>
        <v>0</v>
      </c>
      <c r="I88" s="114">
        <f t="shared" si="82"/>
        <v>0</v>
      </c>
      <c r="J88" s="94">
        <f>J89</f>
        <v>0</v>
      </c>
      <c r="K88" s="16"/>
    </row>
    <row r="89" spans="1:14" s="2" customFormat="1" x14ac:dyDescent="0.2">
      <c r="A89" s="56" t="s">
        <v>134</v>
      </c>
      <c r="B89" s="34" t="s">
        <v>15</v>
      </c>
      <c r="C89" s="34" t="s">
        <v>7</v>
      </c>
      <c r="D89" s="34" t="s">
        <v>135</v>
      </c>
      <c r="E89" s="31"/>
      <c r="F89" s="114">
        <f t="shared" si="66"/>
        <v>0</v>
      </c>
      <c r="G89" s="114">
        <f t="shared" ref="G89:I89" si="83">F89</f>
        <v>0</v>
      </c>
      <c r="H89" s="114">
        <f t="shared" si="83"/>
        <v>0</v>
      </c>
      <c r="I89" s="114">
        <f t="shared" si="83"/>
        <v>0</v>
      </c>
      <c r="J89" s="94">
        <f>J90</f>
        <v>0</v>
      </c>
      <c r="K89" s="16"/>
    </row>
    <row r="90" spans="1:14" s="2" customFormat="1" ht="22.5" x14ac:dyDescent="0.2">
      <c r="A90" s="56" t="s">
        <v>43</v>
      </c>
      <c r="B90" s="34" t="s">
        <v>15</v>
      </c>
      <c r="C90" s="34" t="s">
        <v>7</v>
      </c>
      <c r="D90" s="34" t="s">
        <v>135</v>
      </c>
      <c r="E90" s="31" t="s">
        <v>42</v>
      </c>
      <c r="F90" s="114">
        <f t="shared" si="66"/>
        <v>0</v>
      </c>
      <c r="G90" s="114">
        <f t="shared" ref="G90:I90" si="84">F90</f>
        <v>0</v>
      </c>
      <c r="H90" s="114">
        <f t="shared" si="84"/>
        <v>0</v>
      </c>
      <c r="I90" s="114">
        <f t="shared" si="84"/>
        <v>0</v>
      </c>
      <c r="J90" s="94">
        <v>0</v>
      </c>
      <c r="K90" s="16"/>
    </row>
    <row r="91" spans="1:14" s="2" customFormat="1" x14ac:dyDescent="0.2">
      <c r="A91" s="69" t="s">
        <v>56</v>
      </c>
      <c r="B91" s="61" t="s">
        <v>15</v>
      </c>
      <c r="C91" s="61" t="s">
        <v>10</v>
      </c>
      <c r="D91" s="34"/>
      <c r="E91" s="47"/>
      <c r="F91" s="114">
        <f t="shared" si="66"/>
        <v>255875</v>
      </c>
      <c r="G91" s="114">
        <f t="shared" ref="G91:I91" si="85">F91</f>
        <v>255875</v>
      </c>
      <c r="H91" s="114">
        <f t="shared" si="85"/>
        <v>255875</v>
      </c>
      <c r="I91" s="114">
        <f t="shared" si="85"/>
        <v>255875</v>
      </c>
      <c r="J91" s="92">
        <f>J92+J96</f>
        <v>1023500</v>
      </c>
    </row>
    <row r="92" spans="1:14" s="2" customFormat="1" x14ac:dyDescent="0.2">
      <c r="A92" s="38" t="s">
        <v>77</v>
      </c>
      <c r="B92" s="34" t="s">
        <v>15</v>
      </c>
      <c r="C92" s="34" t="s">
        <v>10</v>
      </c>
      <c r="D92" s="34" t="s">
        <v>90</v>
      </c>
      <c r="E92" s="47"/>
      <c r="F92" s="114">
        <f t="shared" si="66"/>
        <v>30875</v>
      </c>
      <c r="G92" s="114">
        <f t="shared" ref="G92:I93" si="86">F92</f>
        <v>30875</v>
      </c>
      <c r="H92" s="114">
        <f t="shared" si="86"/>
        <v>30875</v>
      </c>
      <c r="I92" s="114">
        <f t="shared" si="86"/>
        <v>30875</v>
      </c>
      <c r="J92" s="105">
        <f>J93+J94</f>
        <v>123500</v>
      </c>
    </row>
    <row r="93" spans="1:14" s="2" customFormat="1" ht="45" x14ac:dyDescent="0.2">
      <c r="A93" s="56" t="s">
        <v>67</v>
      </c>
      <c r="B93" s="34" t="s">
        <v>15</v>
      </c>
      <c r="C93" s="34" t="s">
        <v>10</v>
      </c>
      <c r="D93" s="34" t="s">
        <v>105</v>
      </c>
      <c r="E93" s="33"/>
      <c r="F93" s="114">
        <f>F95</f>
        <v>30875</v>
      </c>
      <c r="G93" s="114">
        <f t="shared" si="86"/>
        <v>30875</v>
      </c>
      <c r="H93" s="114">
        <f t="shared" si="86"/>
        <v>30875</v>
      </c>
      <c r="I93" s="114">
        <f t="shared" si="86"/>
        <v>30875</v>
      </c>
      <c r="J93" s="94">
        <v>123500</v>
      </c>
    </row>
    <row r="94" spans="1:14" s="2" customFormat="1" ht="22.5" x14ac:dyDescent="0.2">
      <c r="A94" s="56" t="s">
        <v>50</v>
      </c>
      <c r="B94" s="34" t="s">
        <v>15</v>
      </c>
      <c r="C94" s="34" t="s">
        <v>10</v>
      </c>
      <c r="D94" s="34" t="s">
        <v>169</v>
      </c>
      <c r="E94" s="33" t="s">
        <v>42</v>
      </c>
      <c r="F94" s="114">
        <f t="shared" si="66"/>
        <v>0</v>
      </c>
      <c r="G94" s="114">
        <f t="shared" ref="G94:I94" si="87">F94</f>
        <v>0</v>
      </c>
      <c r="H94" s="114">
        <f t="shared" si="87"/>
        <v>0</v>
      </c>
      <c r="I94" s="114">
        <f t="shared" si="87"/>
        <v>0</v>
      </c>
      <c r="J94" s="94">
        <v>0</v>
      </c>
    </row>
    <row r="95" spans="1:14" s="2" customFormat="1" ht="22.5" x14ac:dyDescent="0.2">
      <c r="A95" s="56" t="s">
        <v>43</v>
      </c>
      <c r="B95" s="34" t="s">
        <v>15</v>
      </c>
      <c r="C95" s="34" t="s">
        <v>10</v>
      </c>
      <c r="D95" s="34" t="s">
        <v>169</v>
      </c>
      <c r="E95" s="33" t="s">
        <v>42</v>
      </c>
      <c r="F95" s="114">
        <f t="shared" si="66"/>
        <v>30875</v>
      </c>
      <c r="G95" s="114">
        <f t="shared" ref="G95:I95" si="88">F95</f>
        <v>30875</v>
      </c>
      <c r="H95" s="114">
        <f t="shared" si="88"/>
        <v>30875</v>
      </c>
      <c r="I95" s="114">
        <f t="shared" si="88"/>
        <v>30875</v>
      </c>
      <c r="J95" s="94">
        <v>123500</v>
      </c>
    </row>
    <row r="96" spans="1:14" s="2" customFormat="1" x14ac:dyDescent="0.2">
      <c r="A96" s="68" t="s">
        <v>79</v>
      </c>
      <c r="B96" s="34" t="s">
        <v>15</v>
      </c>
      <c r="C96" s="34" t="s">
        <v>10</v>
      </c>
      <c r="D96" s="34" t="s">
        <v>89</v>
      </c>
      <c r="E96" s="33"/>
      <c r="F96" s="114">
        <f t="shared" si="66"/>
        <v>225000</v>
      </c>
      <c r="G96" s="114">
        <f t="shared" ref="G96:I96" si="89">F96</f>
        <v>225000</v>
      </c>
      <c r="H96" s="114">
        <f t="shared" si="89"/>
        <v>225000</v>
      </c>
      <c r="I96" s="114">
        <f t="shared" si="89"/>
        <v>225000</v>
      </c>
      <c r="J96" s="94">
        <f>J97+J98+J99</f>
        <v>900000</v>
      </c>
    </row>
    <row r="97" spans="1:10" s="2" customFormat="1" ht="33.75" x14ac:dyDescent="0.2">
      <c r="A97" s="65" t="s">
        <v>80</v>
      </c>
      <c r="B97" s="34" t="s">
        <v>15</v>
      </c>
      <c r="C97" s="34" t="s">
        <v>10</v>
      </c>
      <c r="D97" s="34" t="s">
        <v>110</v>
      </c>
      <c r="E97" s="33"/>
      <c r="F97" s="114">
        <f t="shared" si="66"/>
        <v>0</v>
      </c>
      <c r="G97" s="114">
        <f t="shared" ref="G97:I97" si="90">F97</f>
        <v>0</v>
      </c>
      <c r="H97" s="114">
        <f t="shared" si="90"/>
        <v>0</v>
      </c>
      <c r="I97" s="114">
        <f t="shared" si="90"/>
        <v>0</v>
      </c>
      <c r="J97" s="94"/>
    </row>
    <row r="98" spans="1:10" s="2" customFormat="1" ht="22.5" x14ac:dyDescent="0.2">
      <c r="A98" s="56" t="s">
        <v>43</v>
      </c>
      <c r="B98" s="34" t="s">
        <v>15</v>
      </c>
      <c r="C98" s="34" t="s">
        <v>10</v>
      </c>
      <c r="D98" s="34" t="s">
        <v>110</v>
      </c>
      <c r="E98" s="33" t="s">
        <v>42</v>
      </c>
      <c r="F98" s="114">
        <f t="shared" si="66"/>
        <v>0</v>
      </c>
      <c r="G98" s="114">
        <f t="shared" ref="G98:I98" si="91">F98</f>
        <v>0</v>
      </c>
      <c r="H98" s="114">
        <f t="shared" si="91"/>
        <v>0</v>
      </c>
      <c r="I98" s="114">
        <f t="shared" si="91"/>
        <v>0</v>
      </c>
      <c r="J98" s="94">
        <v>0</v>
      </c>
    </row>
    <row r="99" spans="1:10" s="2" customFormat="1" ht="33.75" x14ac:dyDescent="0.2">
      <c r="A99" s="56" t="s">
        <v>158</v>
      </c>
      <c r="B99" s="34" t="s">
        <v>15</v>
      </c>
      <c r="C99" s="34" t="s">
        <v>10</v>
      </c>
      <c r="D99" s="34" t="s">
        <v>110</v>
      </c>
      <c r="E99" s="33" t="s">
        <v>157</v>
      </c>
      <c r="F99" s="114">
        <f t="shared" si="66"/>
        <v>225000</v>
      </c>
      <c r="G99" s="114">
        <f t="shared" ref="G99:I99" si="92">F99</f>
        <v>225000</v>
      </c>
      <c r="H99" s="114">
        <f t="shared" si="92"/>
        <v>225000</v>
      </c>
      <c r="I99" s="114">
        <f t="shared" si="92"/>
        <v>225000</v>
      </c>
      <c r="J99" s="94">
        <v>900000</v>
      </c>
    </row>
    <row r="100" spans="1:10" s="2" customFormat="1" x14ac:dyDescent="0.2">
      <c r="A100" s="70" t="s">
        <v>52</v>
      </c>
      <c r="B100" s="34" t="s">
        <v>15</v>
      </c>
      <c r="C100" s="34" t="s">
        <v>12</v>
      </c>
      <c r="D100" s="34"/>
      <c r="E100" s="47"/>
      <c r="F100" s="114">
        <f t="shared" si="66"/>
        <v>862652</v>
      </c>
      <c r="G100" s="114">
        <f t="shared" ref="G100:I100" si="93">F100</f>
        <v>862652</v>
      </c>
      <c r="H100" s="114">
        <f t="shared" si="93"/>
        <v>862652</v>
      </c>
      <c r="I100" s="114">
        <f t="shared" si="93"/>
        <v>862652</v>
      </c>
      <c r="J100" s="92">
        <f>J104+J111+J101</f>
        <v>3450608</v>
      </c>
    </row>
    <row r="101" spans="1:10" s="2" customFormat="1" x14ac:dyDescent="0.2">
      <c r="A101" s="71" t="s">
        <v>163</v>
      </c>
      <c r="B101" s="34" t="s">
        <v>15</v>
      </c>
      <c r="C101" s="34" t="s">
        <v>12</v>
      </c>
      <c r="D101" s="34" t="s">
        <v>164</v>
      </c>
      <c r="E101" s="33"/>
      <c r="F101" s="114">
        <f t="shared" si="66"/>
        <v>0</v>
      </c>
      <c r="G101" s="114">
        <f t="shared" ref="G101:I101" si="94">F101</f>
        <v>0</v>
      </c>
      <c r="H101" s="114">
        <f t="shared" si="94"/>
        <v>0</v>
      </c>
      <c r="I101" s="114">
        <f t="shared" si="94"/>
        <v>0</v>
      </c>
      <c r="J101" s="96">
        <f>J103+J102</f>
        <v>0</v>
      </c>
    </row>
    <row r="102" spans="1:10" s="2" customFormat="1" ht="22.5" x14ac:dyDescent="0.2">
      <c r="A102" s="56" t="s">
        <v>50</v>
      </c>
      <c r="B102" s="34" t="s">
        <v>15</v>
      </c>
      <c r="C102" s="34" t="s">
        <v>12</v>
      </c>
      <c r="D102" s="34" t="s">
        <v>164</v>
      </c>
      <c r="E102" s="33" t="s">
        <v>49</v>
      </c>
      <c r="F102" s="114">
        <f t="shared" si="66"/>
        <v>0</v>
      </c>
      <c r="G102" s="114">
        <f t="shared" ref="G102:I102" si="95">F102</f>
        <v>0</v>
      </c>
      <c r="H102" s="114">
        <f t="shared" si="95"/>
        <v>0</v>
      </c>
      <c r="I102" s="114">
        <f t="shared" si="95"/>
        <v>0</v>
      </c>
      <c r="J102" s="96">
        <v>0</v>
      </c>
    </row>
    <row r="103" spans="1:10" s="2" customFormat="1" ht="22.5" x14ac:dyDescent="0.2">
      <c r="A103" s="56" t="s">
        <v>43</v>
      </c>
      <c r="B103" s="34" t="s">
        <v>15</v>
      </c>
      <c r="C103" s="34" t="s">
        <v>12</v>
      </c>
      <c r="D103" s="34" t="s">
        <v>164</v>
      </c>
      <c r="E103" s="33" t="s">
        <v>42</v>
      </c>
      <c r="F103" s="114">
        <f t="shared" si="66"/>
        <v>0</v>
      </c>
      <c r="G103" s="114">
        <f t="shared" ref="G103:I103" si="96">F103</f>
        <v>0</v>
      </c>
      <c r="H103" s="114">
        <f t="shared" si="96"/>
        <v>0</v>
      </c>
      <c r="I103" s="114">
        <f t="shared" si="96"/>
        <v>0</v>
      </c>
      <c r="J103" s="96"/>
    </row>
    <row r="104" spans="1:10" s="2" customFormat="1" x14ac:dyDescent="0.2">
      <c r="A104" s="38" t="s">
        <v>77</v>
      </c>
      <c r="B104" s="34" t="s">
        <v>15</v>
      </c>
      <c r="C104" s="34" t="s">
        <v>12</v>
      </c>
      <c r="D104" s="34" t="s">
        <v>90</v>
      </c>
      <c r="E104" s="47"/>
      <c r="F104" s="114">
        <f t="shared" si="66"/>
        <v>164268.75</v>
      </c>
      <c r="G104" s="114">
        <f t="shared" ref="G104:I104" si="97">F104</f>
        <v>164268.75</v>
      </c>
      <c r="H104" s="114">
        <f t="shared" si="97"/>
        <v>164268.75</v>
      </c>
      <c r="I104" s="114">
        <f t="shared" si="97"/>
        <v>164268.75</v>
      </c>
      <c r="J104" s="97">
        <f>J105+J108</f>
        <v>657075</v>
      </c>
    </row>
    <row r="105" spans="1:10" s="2" customFormat="1" ht="22.5" x14ac:dyDescent="0.2">
      <c r="A105" s="56" t="s">
        <v>68</v>
      </c>
      <c r="B105" s="34" t="s">
        <v>15</v>
      </c>
      <c r="C105" s="34" t="s">
        <v>12</v>
      </c>
      <c r="D105" s="34" t="s">
        <v>106</v>
      </c>
      <c r="E105" s="34"/>
      <c r="F105" s="114">
        <f t="shared" si="66"/>
        <v>160648</v>
      </c>
      <c r="G105" s="114">
        <f t="shared" ref="G105:I105" si="98">F105</f>
        <v>160648</v>
      </c>
      <c r="H105" s="114">
        <f t="shared" si="98"/>
        <v>160648</v>
      </c>
      <c r="I105" s="114">
        <f t="shared" si="98"/>
        <v>160648</v>
      </c>
      <c r="J105" s="96">
        <v>642592</v>
      </c>
    </row>
    <row r="106" spans="1:10" s="2" customFormat="1" ht="22.5" x14ac:dyDescent="0.2">
      <c r="A106" s="56" t="s">
        <v>50</v>
      </c>
      <c r="B106" s="34" t="s">
        <v>15</v>
      </c>
      <c r="C106" s="34" t="s">
        <v>12</v>
      </c>
      <c r="D106" s="34" t="s">
        <v>106</v>
      </c>
      <c r="E106" s="34" t="s">
        <v>49</v>
      </c>
      <c r="F106" s="114">
        <f t="shared" si="66"/>
        <v>0</v>
      </c>
      <c r="G106" s="114">
        <f t="shared" ref="G106:I106" si="99">F106</f>
        <v>0</v>
      </c>
      <c r="H106" s="114">
        <f t="shared" si="99"/>
        <v>0</v>
      </c>
      <c r="I106" s="114">
        <f t="shared" si="99"/>
        <v>0</v>
      </c>
      <c r="J106" s="96"/>
    </row>
    <row r="107" spans="1:10" s="2" customFormat="1" ht="22.5" x14ac:dyDescent="0.2">
      <c r="A107" s="56" t="s">
        <v>43</v>
      </c>
      <c r="B107" s="34" t="s">
        <v>15</v>
      </c>
      <c r="C107" s="34" t="s">
        <v>12</v>
      </c>
      <c r="D107" s="34" t="s">
        <v>106</v>
      </c>
      <c r="E107" s="34" t="s">
        <v>42</v>
      </c>
      <c r="F107" s="114">
        <f t="shared" si="66"/>
        <v>160648</v>
      </c>
      <c r="G107" s="114">
        <f t="shared" ref="G107:I107" si="100">F107</f>
        <v>160648</v>
      </c>
      <c r="H107" s="114">
        <f t="shared" si="100"/>
        <v>160648</v>
      </c>
      <c r="I107" s="114">
        <f t="shared" si="100"/>
        <v>160648</v>
      </c>
      <c r="J107" s="96">
        <v>642592</v>
      </c>
    </row>
    <row r="108" spans="1:10" s="2" customFormat="1" ht="22.5" x14ac:dyDescent="0.2">
      <c r="A108" s="56" t="s">
        <v>69</v>
      </c>
      <c r="B108" s="34" t="s">
        <v>15</v>
      </c>
      <c r="C108" s="34" t="s">
        <v>12</v>
      </c>
      <c r="D108" s="34" t="s">
        <v>107</v>
      </c>
      <c r="E108" s="34"/>
      <c r="F108" s="114">
        <f t="shared" si="66"/>
        <v>3620.75</v>
      </c>
      <c r="G108" s="114">
        <f t="shared" ref="G108:I108" si="101">F108</f>
        <v>3620.75</v>
      </c>
      <c r="H108" s="114">
        <f t="shared" si="101"/>
        <v>3620.75</v>
      </c>
      <c r="I108" s="114">
        <f t="shared" si="101"/>
        <v>3620.75</v>
      </c>
      <c r="J108" s="96">
        <v>14483</v>
      </c>
    </row>
    <row r="109" spans="1:10" s="2" customFormat="1" ht="22.5" x14ac:dyDescent="0.2">
      <c r="A109" s="56" t="s">
        <v>50</v>
      </c>
      <c r="B109" s="34" t="s">
        <v>15</v>
      </c>
      <c r="C109" s="34" t="s">
        <v>12</v>
      </c>
      <c r="D109" s="34" t="s">
        <v>107</v>
      </c>
      <c r="E109" s="34" t="s">
        <v>49</v>
      </c>
      <c r="F109" s="114">
        <f t="shared" si="66"/>
        <v>0</v>
      </c>
      <c r="G109" s="114">
        <f t="shared" ref="G109:I109" si="102">F109</f>
        <v>0</v>
      </c>
      <c r="H109" s="114">
        <f t="shared" si="102"/>
        <v>0</v>
      </c>
      <c r="I109" s="114">
        <f t="shared" si="102"/>
        <v>0</v>
      </c>
      <c r="J109" s="96"/>
    </row>
    <row r="110" spans="1:10" s="2" customFormat="1" ht="22.5" x14ac:dyDescent="0.2">
      <c r="A110" s="56" t="s">
        <v>43</v>
      </c>
      <c r="B110" s="34" t="s">
        <v>15</v>
      </c>
      <c r="C110" s="34" t="s">
        <v>12</v>
      </c>
      <c r="D110" s="34" t="s">
        <v>107</v>
      </c>
      <c r="E110" s="34" t="s">
        <v>42</v>
      </c>
      <c r="F110" s="114">
        <f t="shared" si="66"/>
        <v>0</v>
      </c>
      <c r="G110" s="114">
        <f t="shared" ref="G110:I110" si="103">F110</f>
        <v>0</v>
      </c>
      <c r="H110" s="114">
        <f t="shared" si="103"/>
        <v>0</v>
      </c>
      <c r="I110" s="114">
        <f t="shared" si="103"/>
        <v>0</v>
      </c>
      <c r="J110" s="96">
        <v>0</v>
      </c>
    </row>
    <row r="111" spans="1:10" s="2" customFormat="1" x14ac:dyDescent="0.2">
      <c r="A111" s="68" t="s">
        <v>79</v>
      </c>
      <c r="B111" s="34" t="s">
        <v>15</v>
      </c>
      <c r="C111" s="34" t="s">
        <v>12</v>
      </c>
      <c r="D111" s="34" t="s">
        <v>89</v>
      </c>
      <c r="E111" s="53"/>
      <c r="F111" s="114">
        <f t="shared" si="66"/>
        <v>698383.25</v>
      </c>
      <c r="G111" s="114">
        <f t="shared" ref="G111:I111" si="104">F111</f>
        <v>698383.25</v>
      </c>
      <c r="H111" s="114">
        <f t="shared" si="104"/>
        <v>698383.25</v>
      </c>
      <c r="I111" s="114">
        <f t="shared" si="104"/>
        <v>698383.25</v>
      </c>
      <c r="J111" s="93">
        <f>J112+J114+J116+J118</f>
        <v>2793533</v>
      </c>
    </row>
    <row r="112" spans="1:10" s="2" customFormat="1" x14ac:dyDescent="0.2">
      <c r="A112" s="71" t="s">
        <v>53</v>
      </c>
      <c r="B112" s="34" t="s">
        <v>15</v>
      </c>
      <c r="C112" s="34" t="s">
        <v>12</v>
      </c>
      <c r="D112" s="34" t="s">
        <v>132</v>
      </c>
      <c r="E112" s="33"/>
      <c r="F112" s="114">
        <f t="shared" si="66"/>
        <v>400000</v>
      </c>
      <c r="G112" s="114">
        <f t="shared" ref="G112:I112" si="105">F112</f>
        <v>400000</v>
      </c>
      <c r="H112" s="114">
        <f t="shared" si="105"/>
        <v>400000</v>
      </c>
      <c r="I112" s="114">
        <f t="shared" si="105"/>
        <v>400000</v>
      </c>
      <c r="J112" s="94">
        <f>J113</f>
        <v>1600000</v>
      </c>
    </row>
    <row r="113" spans="1:10" s="2" customFormat="1" ht="22.5" x14ac:dyDescent="0.2">
      <c r="A113" s="56" t="s">
        <v>43</v>
      </c>
      <c r="B113" s="34" t="s">
        <v>15</v>
      </c>
      <c r="C113" s="34" t="s">
        <v>12</v>
      </c>
      <c r="D113" s="34" t="s">
        <v>132</v>
      </c>
      <c r="E113" s="33" t="s">
        <v>42</v>
      </c>
      <c r="F113" s="114">
        <f t="shared" si="66"/>
        <v>400000</v>
      </c>
      <c r="G113" s="114">
        <f t="shared" ref="G113:I113" si="106">F113</f>
        <v>400000</v>
      </c>
      <c r="H113" s="114">
        <f t="shared" si="106"/>
        <v>400000</v>
      </c>
      <c r="I113" s="114">
        <f t="shared" si="106"/>
        <v>400000</v>
      </c>
      <c r="J113" s="94">
        <v>1600000</v>
      </c>
    </row>
    <row r="114" spans="1:10" s="2" customFormat="1" x14ac:dyDescent="0.2">
      <c r="A114" s="72" t="s">
        <v>74</v>
      </c>
      <c r="B114" s="34" t="s">
        <v>15</v>
      </c>
      <c r="C114" s="34" t="s">
        <v>12</v>
      </c>
      <c r="D114" s="34" t="s">
        <v>133</v>
      </c>
      <c r="E114" s="33"/>
      <c r="F114" s="114">
        <f t="shared" si="66"/>
        <v>25000</v>
      </c>
      <c r="G114" s="114">
        <f t="shared" ref="G114:I114" si="107">F114</f>
        <v>25000</v>
      </c>
      <c r="H114" s="114">
        <f t="shared" si="107"/>
        <v>25000</v>
      </c>
      <c r="I114" s="114">
        <f t="shared" si="107"/>
        <v>25000</v>
      </c>
      <c r="J114" s="94">
        <f>J115</f>
        <v>100000</v>
      </c>
    </row>
    <row r="115" spans="1:10" s="2" customFormat="1" ht="22.5" x14ac:dyDescent="0.2">
      <c r="A115" s="56" t="s">
        <v>43</v>
      </c>
      <c r="B115" s="34" t="s">
        <v>15</v>
      </c>
      <c r="C115" s="34" t="s">
        <v>12</v>
      </c>
      <c r="D115" s="34" t="s">
        <v>133</v>
      </c>
      <c r="E115" s="33" t="s">
        <v>42</v>
      </c>
      <c r="F115" s="114">
        <f t="shared" si="66"/>
        <v>25000</v>
      </c>
      <c r="G115" s="114">
        <f t="shared" ref="G115:I115" si="108">F115</f>
        <v>25000</v>
      </c>
      <c r="H115" s="114">
        <f t="shared" si="108"/>
        <v>25000</v>
      </c>
      <c r="I115" s="114">
        <f t="shared" si="108"/>
        <v>25000</v>
      </c>
      <c r="J115" s="94">
        <v>100000</v>
      </c>
    </row>
    <row r="116" spans="1:10" s="2" customFormat="1" x14ac:dyDescent="0.2">
      <c r="A116" s="56" t="s">
        <v>137</v>
      </c>
      <c r="B116" s="34" t="s">
        <v>15</v>
      </c>
      <c r="C116" s="34" t="s">
        <v>12</v>
      </c>
      <c r="D116" s="34" t="s">
        <v>136</v>
      </c>
      <c r="E116" s="33"/>
      <c r="F116" s="114">
        <f t="shared" si="66"/>
        <v>12500</v>
      </c>
      <c r="G116" s="114">
        <f t="shared" ref="G116:I116" si="109">F116</f>
        <v>12500</v>
      </c>
      <c r="H116" s="114">
        <f t="shared" si="109"/>
        <v>12500</v>
      </c>
      <c r="I116" s="114">
        <f t="shared" si="109"/>
        <v>12500</v>
      </c>
      <c r="J116" s="94">
        <f>J117</f>
        <v>50000</v>
      </c>
    </row>
    <row r="117" spans="1:10" s="2" customFormat="1" ht="22.5" x14ac:dyDescent="0.2">
      <c r="A117" s="56" t="s">
        <v>43</v>
      </c>
      <c r="B117" s="34" t="s">
        <v>15</v>
      </c>
      <c r="C117" s="34" t="s">
        <v>12</v>
      </c>
      <c r="D117" s="34" t="s">
        <v>136</v>
      </c>
      <c r="E117" s="33" t="s">
        <v>42</v>
      </c>
      <c r="F117" s="114">
        <f t="shared" si="66"/>
        <v>12500</v>
      </c>
      <c r="G117" s="114">
        <f t="shared" ref="G117:I117" si="110">F117</f>
        <v>12500</v>
      </c>
      <c r="H117" s="114">
        <f t="shared" si="110"/>
        <v>12500</v>
      </c>
      <c r="I117" s="114">
        <f t="shared" si="110"/>
        <v>12500</v>
      </c>
      <c r="J117" s="94">
        <v>50000</v>
      </c>
    </row>
    <row r="118" spans="1:10" s="2" customFormat="1" x14ac:dyDescent="0.2">
      <c r="A118" s="56" t="s">
        <v>139</v>
      </c>
      <c r="B118" s="34" t="s">
        <v>15</v>
      </c>
      <c r="C118" s="34" t="s">
        <v>12</v>
      </c>
      <c r="D118" s="34" t="s">
        <v>138</v>
      </c>
      <c r="E118" s="33"/>
      <c r="F118" s="114">
        <f t="shared" si="66"/>
        <v>260883.25</v>
      </c>
      <c r="G118" s="114">
        <f t="shared" ref="G118:I118" si="111">F118</f>
        <v>260883.25</v>
      </c>
      <c r="H118" s="114">
        <f t="shared" si="111"/>
        <v>260883.25</v>
      </c>
      <c r="I118" s="114">
        <f t="shared" si="111"/>
        <v>260883.25</v>
      </c>
      <c r="J118" s="94">
        <f>J119</f>
        <v>1043533</v>
      </c>
    </row>
    <row r="119" spans="1:10" s="2" customFormat="1" ht="22.5" x14ac:dyDescent="0.2">
      <c r="A119" s="56" t="s">
        <v>43</v>
      </c>
      <c r="B119" s="34" t="s">
        <v>15</v>
      </c>
      <c r="C119" s="34" t="s">
        <v>12</v>
      </c>
      <c r="D119" s="34" t="s">
        <v>138</v>
      </c>
      <c r="E119" s="33" t="s">
        <v>42</v>
      </c>
      <c r="F119" s="114">
        <f t="shared" si="66"/>
        <v>260883.25</v>
      </c>
      <c r="G119" s="114">
        <f t="shared" ref="G119:I119" si="112">F119</f>
        <v>260883.25</v>
      </c>
      <c r="H119" s="114">
        <f t="shared" si="112"/>
        <v>260883.25</v>
      </c>
      <c r="I119" s="114">
        <f t="shared" si="112"/>
        <v>260883.25</v>
      </c>
      <c r="J119" s="94">
        <f>2378000-274000-1157311-25740-200000+190000-44256+168000+8840</f>
        <v>1043533</v>
      </c>
    </row>
    <row r="120" spans="1:10" s="2" customFormat="1" x14ac:dyDescent="0.2">
      <c r="A120" s="73" t="s">
        <v>57</v>
      </c>
      <c r="B120" s="61" t="s">
        <v>15</v>
      </c>
      <c r="C120" s="61" t="s">
        <v>15</v>
      </c>
      <c r="D120" s="34"/>
      <c r="E120" s="47"/>
      <c r="F120" s="114">
        <f t="shared" si="66"/>
        <v>0</v>
      </c>
      <c r="G120" s="114">
        <f t="shared" ref="G120:I120" si="113">F120</f>
        <v>0</v>
      </c>
      <c r="H120" s="114">
        <f t="shared" si="113"/>
        <v>0</v>
      </c>
      <c r="I120" s="114">
        <f t="shared" si="113"/>
        <v>0</v>
      </c>
      <c r="J120" s="93">
        <f>J123</f>
        <v>0</v>
      </c>
    </row>
    <row r="121" spans="1:10" s="2" customFormat="1" x14ac:dyDescent="0.2">
      <c r="A121" s="72" t="s">
        <v>148</v>
      </c>
      <c r="B121" s="61" t="s">
        <v>15</v>
      </c>
      <c r="C121" s="61" t="s">
        <v>15</v>
      </c>
      <c r="D121" s="34" t="s">
        <v>147</v>
      </c>
      <c r="E121" s="61"/>
      <c r="F121" s="114">
        <f t="shared" si="66"/>
        <v>0</v>
      </c>
      <c r="G121" s="114">
        <f t="shared" ref="G121:I121" si="114">F121</f>
        <v>0</v>
      </c>
      <c r="H121" s="114">
        <f t="shared" si="114"/>
        <v>0</v>
      </c>
      <c r="I121" s="114">
        <f t="shared" si="114"/>
        <v>0</v>
      </c>
      <c r="J121" s="97"/>
    </row>
    <row r="122" spans="1:10" s="2" customFormat="1" ht="22.5" x14ac:dyDescent="0.2">
      <c r="A122" s="72" t="s">
        <v>50</v>
      </c>
      <c r="B122" s="61" t="s">
        <v>15</v>
      </c>
      <c r="C122" s="61" t="s">
        <v>15</v>
      </c>
      <c r="D122" s="34" t="s">
        <v>147</v>
      </c>
      <c r="E122" s="61" t="s">
        <v>42</v>
      </c>
      <c r="F122" s="114">
        <f t="shared" si="66"/>
        <v>0</v>
      </c>
      <c r="G122" s="114">
        <f t="shared" ref="G122:I122" si="115">F122</f>
        <v>0</v>
      </c>
      <c r="H122" s="114">
        <f t="shared" si="115"/>
        <v>0</v>
      </c>
      <c r="I122" s="114">
        <f t="shared" si="115"/>
        <v>0</v>
      </c>
      <c r="J122" s="97"/>
    </row>
    <row r="123" spans="1:10" s="2" customFormat="1" x14ac:dyDescent="0.2">
      <c r="A123" s="67" t="s">
        <v>108</v>
      </c>
      <c r="B123" s="34" t="s">
        <v>15</v>
      </c>
      <c r="C123" s="34" t="s">
        <v>15</v>
      </c>
      <c r="D123" s="34" t="s">
        <v>112</v>
      </c>
      <c r="E123" s="33"/>
      <c r="F123" s="114">
        <f t="shared" si="66"/>
        <v>0</v>
      </c>
      <c r="G123" s="114">
        <f t="shared" ref="G123:I123" si="116">F123</f>
        <v>0</v>
      </c>
      <c r="H123" s="114">
        <f t="shared" si="116"/>
        <v>0</v>
      </c>
      <c r="I123" s="114">
        <f t="shared" si="116"/>
        <v>0</v>
      </c>
      <c r="J123" s="94">
        <f>J126+J124</f>
        <v>0</v>
      </c>
    </row>
    <row r="124" spans="1:10" s="2" customFormat="1" x14ac:dyDescent="0.2">
      <c r="A124" s="65" t="s">
        <v>109</v>
      </c>
      <c r="B124" s="34" t="s">
        <v>15</v>
      </c>
      <c r="C124" s="34" t="s">
        <v>15</v>
      </c>
      <c r="D124" s="34" t="s">
        <v>113</v>
      </c>
      <c r="E124" s="33"/>
      <c r="F124" s="114">
        <f t="shared" si="66"/>
        <v>0</v>
      </c>
      <c r="G124" s="114">
        <f t="shared" ref="G124:I124" si="117">F124</f>
        <v>0</v>
      </c>
      <c r="H124" s="114">
        <f t="shared" si="117"/>
        <v>0</v>
      </c>
      <c r="I124" s="114">
        <f t="shared" si="117"/>
        <v>0</v>
      </c>
      <c r="J124" s="94">
        <f>J125</f>
        <v>0</v>
      </c>
    </row>
    <row r="125" spans="1:10" s="2" customFormat="1" ht="22.5" x14ac:dyDescent="0.2">
      <c r="A125" s="72" t="s">
        <v>140</v>
      </c>
      <c r="B125" s="34" t="s">
        <v>15</v>
      </c>
      <c r="C125" s="34" t="s">
        <v>15</v>
      </c>
      <c r="D125" s="34" t="s">
        <v>113</v>
      </c>
      <c r="E125" s="33" t="s">
        <v>60</v>
      </c>
      <c r="F125" s="114">
        <f t="shared" si="66"/>
        <v>0</v>
      </c>
      <c r="G125" s="114">
        <f t="shared" ref="G125:I125" si="118">F125</f>
        <v>0</v>
      </c>
      <c r="H125" s="114">
        <f t="shared" si="118"/>
        <v>0</v>
      </c>
      <c r="I125" s="114">
        <f t="shared" si="118"/>
        <v>0</v>
      </c>
      <c r="J125" s="94"/>
    </row>
    <row r="126" spans="1:10" s="2" customFormat="1" x14ac:dyDescent="0.2">
      <c r="A126" s="65" t="s">
        <v>111</v>
      </c>
      <c r="B126" s="34" t="s">
        <v>15</v>
      </c>
      <c r="C126" s="34" t="s">
        <v>15</v>
      </c>
      <c r="D126" s="34" t="s">
        <v>114</v>
      </c>
      <c r="E126" s="33"/>
      <c r="F126" s="114">
        <f t="shared" si="66"/>
        <v>0</v>
      </c>
      <c r="G126" s="114">
        <f t="shared" ref="G126:I126" si="119">F126</f>
        <v>0</v>
      </c>
      <c r="H126" s="114">
        <f t="shared" si="119"/>
        <v>0</v>
      </c>
      <c r="I126" s="114">
        <f t="shared" si="119"/>
        <v>0</v>
      </c>
      <c r="J126" s="94">
        <f>J127</f>
        <v>0</v>
      </c>
    </row>
    <row r="127" spans="1:10" s="2" customFormat="1" ht="22.5" x14ac:dyDescent="0.2">
      <c r="A127" s="72" t="s">
        <v>140</v>
      </c>
      <c r="B127" s="34" t="s">
        <v>15</v>
      </c>
      <c r="C127" s="34" t="s">
        <v>15</v>
      </c>
      <c r="D127" s="34" t="s">
        <v>114</v>
      </c>
      <c r="E127" s="33" t="s">
        <v>60</v>
      </c>
      <c r="F127" s="114">
        <f t="shared" si="66"/>
        <v>0</v>
      </c>
      <c r="G127" s="114">
        <f t="shared" ref="G127:I127" si="120">F127</f>
        <v>0</v>
      </c>
      <c r="H127" s="114">
        <f t="shared" si="120"/>
        <v>0</v>
      </c>
      <c r="I127" s="114">
        <f t="shared" si="120"/>
        <v>0</v>
      </c>
      <c r="J127" s="94"/>
    </row>
    <row r="128" spans="1:10" s="2" customFormat="1" x14ac:dyDescent="0.2">
      <c r="A128" s="70" t="s">
        <v>19</v>
      </c>
      <c r="B128" s="63" t="s">
        <v>21</v>
      </c>
      <c r="C128" s="63" t="s">
        <v>8</v>
      </c>
      <c r="D128" s="63"/>
      <c r="E128" s="48"/>
      <c r="F128" s="114">
        <f t="shared" si="66"/>
        <v>0</v>
      </c>
      <c r="G128" s="114">
        <f t="shared" ref="G128:I128" si="121">F128</f>
        <v>0</v>
      </c>
      <c r="H128" s="114">
        <f t="shared" si="121"/>
        <v>0</v>
      </c>
      <c r="I128" s="114">
        <f t="shared" si="121"/>
        <v>0</v>
      </c>
      <c r="J128" s="92">
        <f>J129+J133+J137</f>
        <v>0</v>
      </c>
    </row>
    <row r="129" spans="1:10" s="2" customFormat="1" x14ac:dyDescent="0.2">
      <c r="A129" s="64" t="s">
        <v>20</v>
      </c>
      <c r="B129" s="61" t="s">
        <v>21</v>
      </c>
      <c r="C129" s="61" t="s">
        <v>7</v>
      </c>
      <c r="D129" s="34"/>
      <c r="E129" s="47"/>
      <c r="F129" s="114">
        <f t="shared" si="66"/>
        <v>0</v>
      </c>
      <c r="G129" s="114">
        <f t="shared" ref="G129:I129" si="122">F129</f>
        <v>0</v>
      </c>
      <c r="H129" s="114">
        <f t="shared" si="122"/>
        <v>0</v>
      </c>
      <c r="I129" s="114">
        <f t="shared" si="122"/>
        <v>0</v>
      </c>
      <c r="J129" s="93">
        <f>J131</f>
        <v>0</v>
      </c>
    </row>
    <row r="130" spans="1:10" s="2" customFormat="1" x14ac:dyDescent="0.2">
      <c r="A130" s="67" t="s">
        <v>79</v>
      </c>
      <c r="B130" s="61" t="s">
        <v>21</v>
      </c>
      <c r="C130" s="61" t="s">
        <v>7</v>
      </c>
      <c r="D130" s="34" t="s">
        <v>89</v>
      </c>
      <c r="E130" s="47"/>
      <c r="F130" s="114">
        <f t="shared" si="66"/>
        <v>0</v>
      </c>
      <c r="G130" s="114">
        <f t="shared" ref="G130:I130" si="123">F130</f>
        <v>0</v>
      </c>
      <c r="H130" s="114">
        <f t="shared" si="123"/>
        <v>0</v>
      </c>
      <c r="I130" s="114">
        <f t="shared" si="123"/>
        <v>0</v>
      </c>
      <c r="J130" s="97"/>
    </row>
    <row r="131" spans="1:10" s="2" customFormat="1" x14ac:dyDescent="0.2">
      <c r="A131" s="65" t="s">
        <v>116</v>
      </c>
      <c r="B131" s="34" t="s">
        <v>21</v>
      </c>
      <c r="C131" s="34" t="s">
        <v>7</v>
      </c>
      <c r="D131" s="34" t="s">
        <v>115</v>
      </c>
      <c r="E131" s="33"/>
      <c r="F131" s="114">
        <f t="shared" si="66"/>
        <v>0</v>
      </c>
      <c r="G131" s="114">
        <f t="shared" ref="G131:I131" si="124">F131</f>
        <v>0</v>
      </c>
      <c r="H131" s="114">
        <f t="shared" si="124"/>
        <v>0</v>
      </c>
      <c r="I131" s="114">
        <f t="shared" si="124"/>
        <v>0</v>
      </c>
      <c r="J131" s="94">
        <f>J132</f>
        <v>0</v>
      </c>
    </row>
    <row r="132" spans="1:10" s="2" customFormat="1" ht="22.5" x14ac:dyDescent="0.2">
      <c r="A132" s="56" t="s">
        <v>43</v>
      </c>
      <c r="B132" s="34" t="s">
        <v>21</v>
      </c>
      <c r="C132" s="34" t="s">
        <v>7</v>
      </c>
      <c r="D132" s="34" t="s">
        <v>115</v>
      </c>
      <c r="E132" s="33" t="s">
        <v>42</v>
      </c>
      <c r="F132" s="114">
        <f t="shared" si="66"/>
        <v>0</v>
      </c>
      <c r="G132" s="114">
        <f t="shared" ref="G132:I132" si="125">F132</f>
        <v>0</v>
      </c>
      <c r="H132" s="114">
        <f t="shared" si="125"/>
        <v>0</v>
      </c>
      <c r="I132" s="114">
        <f t="shared" si="125"/>
        <v>0</v>
      </c>
      <c r="J132" s="94">
        <v>0</v>
      </c>
    </row>
    <row r="133" spans="1:10" s="2" customFormat="1" x14ac:dyDescent="0.2">
      <c r="A133" s="64" t="s">
        <v>22</v>
      </c>
      <c r="B133" s="61" t="s">
        <v>21</v>
      </c>
      <c r="C133" s="61" t="s">
        <v>10</v>
      </c>
      <c r="D133" s="34"/>
      <c r="E133" s="33"/>
      <c r="F133" s="114">
        <f t="shared" si="66"/>
        <v>0</v>
      </c>
      <c r="G133" s="114">
        <f t="shared" ref="G133:I133" si="126">F133</f>
        <v>0</v>
      </c>
      <c r="H133" s="114">
        <f t="shared" si="126"/>
        <v>0</v>
      </c>
      <c r="I133" s="114">
        <f t="shared" si="126"/>
        <v>0</v>
      </c>
      <c r="J133" s="95">
        <f t="shared" ref="J133:J135" si="127">J134</f>
        <v>0</v>
      </c>
    </row>
    <row r="134" spans="1:10" s="2" customFormat="1" x14ac:dyDescent="0.2">
      <c r="A134" s="67" t="s">
        <v>79</v>
      </c>
      <c r="B134" s="61" t="s">
        <v>21</v>
      </c>
      <c r="C134" s="61" t="s">
        <v>10</v>
      </c>
      <c r="D134" s="34" t="s">
        <v>89</v>
      </c>
      <c r="E134" s="47"/>
      <c r="F134" s="114">
        <f t="shared" si="66"/>
        <v>0</v>
      </c>
      <c r="G134" s="114">
        <f t="shared" ref="G134:I134" si="128">F134</f>
        <v>0</v>
      </c>
      <c r="H134" s="114">
        <f t="shared" si="128"/>
        <v>0</v>
      </c>
      <c r="I134" s="114">
        <f t="shared" si="128"/>
        <v>0</v>
      </c>
      <c r="J134" s="93">
        <f t="shared" si="127"/>
        <v>0</v>
      </c>
    </row>
    <row r="135" spans="1:10" s="2" customFormat="1" x14ac:dyDescent="0.2">
      <c r="A135" s="65" t="s">
        <v>116</v>
      </c>
      <c r="B135" s="34" t="s">
        <v>21</v>
      </c>
      <c r="C135" s="34" t="s">
        <v>10</v>
      </c>
      <c r="D135" s="34" t="s">
        <v>115</v>
      </c>
      <c r="E135" s="33"/>
      <c r="F135" s="114">
        <f t="shared" si="66"/>
        <v>0</v>
      </c>
      <c r="G135" s="114">
        <f t="shared" ref="G135:I135" si="129">F135</f>
        <v>0</v>
      </c>
      <c r="H135" s="114">
        <f t="shared" si="129"/>
        <v>0</v>
      </c>
      <c r="I135" s="114">
        <f t="shared" si="129"/>
        <v>0</v>
      </c>
      <c r="J135" s="94">
        <f t="shared" si="127"/>
        <v>0</v>
      </c>
    </row>
    <row r="136" spans="1:10" s="2" customFormat="1" ht="22.5" x14ac:dyDescent="0.2">
      <c r="A136" s="56" t="s">
        <v>43</v>
      </c>
      <c r="B136" s="34" t="s">
        <v>21</v>
      </c>
      <c r="C136" s="34" t="s">
        <v>10</v>
      </c>
      <c r="D136" s="34" t="s">
        <v>115</v>
      </c>
      <c r="E136" s="33" t="s">
        <v>42</v>
      </c>
      <c r="F136" s="114">
        <f t="shared" si="66"/>
        <v>0</v>
      </c>
      <c r="G136" s="114">
        <f t="shared" ref="G136:I136" si="130">F136</f>
        <v>0</v>
      </c>
      <c r="H136" s="114">
        <f t="shared" si="130"/>
        <v>0</v>
      </c>
      <c r="I136" s="114">
        <f t="shared" si="130"/>
        <v>0</v>
      </c>
      <c r="J136" s="94">
        <v>0</v>
      </c>
    </row>
    <row r="137" spans="1:10" s="2" customFormat="1" x14ac:dyDescent="0.2">
      <c r="A137" s="64" t="s">
        <v>123</v>
      </c>
      <c r="B137" s="34" t="s">
        <v>21</v>
      </c>
      <c r="C137" s="34" t="s">
        <v>21</v>
      </c>
      <c r="D137" s="34"/>
      <c r="E137" s="33"/>
      <c r="F137" s="114">
        <f t="shared" ref="F137:F161" si="131">J137/4</f>
        <v>0</v>
      </c>
      <c r="G137" s="114">
        <f t="shared" ref="G137:I137" si="132">F137</f>
        <v>0</v>
      </c>
      <c r="H137" s="114">
        <f t="shared" si="132"/>
        <v>0</v>
      </c>
      <c r="I137" s="114">
        <f t="shared" si="132"/>
        <v>0</v>
      </c>
      <c r="J137" s="94">
        <f>J138</f>
        <v>0</v>
      </c>
    </row>
    <row r="138" spans="1:10" s="2" customFormat="1" x14ac:dyDescent="0.2">
      <c r="A138" s="38" t="s">
        <v>121</v>
      </c>
      <c r="B138" s="34" t="s">
        <v>21</v>
      </c>
      <c r="C138" s="34" t="s">
        <v>21</v>
      </c>
      <c r="D138" s="74" t="s">
        <v>154</v>
      </c>
      <c r="E138" s="33"/>
      <c r="F138" s="114">
        <f t="shared" si="131"/>
        <v>0</v>
      </c>
      <c r="G138" s="114">
        <f t="shared" ref="G138:I138" si="133">F138</f>
        <v>0</v>
      </c>
      <c r="H138" s="114">
        <f t="shared" si="133"/>
        <v>0</v>
      </c>
      <c r="I138" s="114">
        <f t="shared" si="133"/>
        <v>0</v>
      </c>
      <c r="J138" s="94">
        <f>J139</f>
        <v>0</v>
      </c>
    </row>
    <row r="139" spans="1:10" s="2" customFormat="1" ht="22.5" x14ac:dyDescent="0.2">
      <c r="A139" s="56" t="s">
        <v>122</v>
      </c>
      <c r="B139" s="34" t="s">
        <v>21</v>
      </c>
      <c r="C139" s="34" t="s">
        <v>21</v>
      </c>
      <c r="D139" s="74" t="s">
        <v>154</v>
      </c>
      <c r="E139" s="33" t="s">
        <v>42</v>
      </c>
      <c r="F139" s="114">
        <f t="shared" si="131"/>
        <v>0</v>
      </c>
      <c r="G139" s="114">
        <f t="shared" ref="G139:I139" si="134">F139</f>
        <v>0</v>
      </c>
      <c r="H139" s="114">
        <f t="shared" si="134"/>
        <v>0</v>
      </c>
      <c r="I139" s="114">
        <f t="shared" si="134"/>
        <v>0</v>
      </c>
      <c r="J139" s="94">
        <v>0</v>
      </c>
    </row>
    <row r="140" spans="1:10" s="2" customFormat="1" x14ac:dyDescent="0.2">
      <c r="A140" s="75" t="s">
        <v>141</v>
      </c>
      <c r="B140" s="34" t="s">
        <v>21</v>
      </c>
      <c r="C140" s="34" t="s">
        <v>23</v>
      </c>
      <c r="D140" s="74"/>
      <c r="E140" s="33"/>
      <c r="F140" s="114">
        <f t="shared" si="131"/>
        <v>0</v>
      </c>
      <c r="G140" s="114">
        <f t="shared" ref="G140:I140" si="135">F140</f>
        <v>0</v>
      </c>
      <c r="H140" s="114">
        <f t="shared" si="135"/>
        <v>0</v>
      </c>
      <c r="I140" s="114">
        <f t="shared" si="135"/>
        <v>0</v>
      </c>
      <c r="J140" s="94">
        <f>J141</f>
        <v>0</v>
      </c>
    </row>
    <row r="141" spans="1:10" s="2" customFormat="1" x14ac:dyDescent="0.2">
      <c r="A141" s="65" t="s">
        <v>116</v>
      </c>
      <c r="B141" s="34" t="s">
        <v>21</v>
      </c>
      <c r="C141" s="34" t="s">
        <v>23</v>
      </c>
      <c r="D141" s="34" t="s">
        <v>115</v>
      </c>
      <c r="E141" s="33"/>
      <c r="F141" s="114">
        <f t="shared" si="131"/>
        <v>0</v>
      </c>
      <c r="G141" s="114">
        <f t="shared" ref="G141:I141" si="136">F141</f>
        <v>0</v>
      </c>
      <c r="H141" s="114">
        <f t="shared" si="136"/>
        <v>0</v>
      </c>
      <c r="I141" s="114">
        <f t="shared" si="136"/>
        <v>0</v>
      </c>
      <c r="J141" s="94">
        <f>J142</f>
        <v>0</v>
      </c>
    </row>
    <row r="142" spans="1:10" s="2" customFormat="1" ht="22.5" x14ac:dyDescent="0.2">
      <c r="A142" s="56" t="s">
        <v>122</v>
      </c>
      <c r="B142" s="34" t="s">
        <v>21</v>
      </c>
      <c r="C142" s="34" t="s">
        <v>23</v>
      </c>
      <c r="D142" s="34" t="s">
        <v>115</v>
      </c>
      <c r="E142" s="33" t="s">
        <v>42</v>
      </c>
      <c r="F142" s="114">
        <f t="shared" si="131"/>
        <v>0</v>
      </c>
      <c r="G142" s="114">
        <f t="shared" ref="G142:I142" si="137">F142</f>
        <v>0</v>
      </c>
      <c r="H142" s="114">
        <f t="shared" si="137"/>
        <v>0</v>
      </c>
      <c r="I142" s="114">
        <f t="shared" si="137"/>
        <v>0</v>
      </c>
      <c r="J142" s="94">
        <v>0</v>
      </c>
    </row>
    <row r="143" spans="1:10" s="2" customFormat="1" x14ac:dyDescent="0.2">
      <c r="A143" s="70" t="s">
        <v>38</v>
      </c>
      <c r="B143" s="63" t="s">
        <v>18</v>
      </c>
      <c r="C143" s="63" t="s">
        <v>8</v>
      </c>
      <c r="D143" s="63"/>
      <c r="E143" s="48"/>
      <c r="F143" s="114">
        <f t="shared" si="131"/>
        <v>0</v>
      </c>
      <c r="G143" s="114">
        <f t="shared" ref="G143:I143" si="138">F143</f>
        <v>0</v>
      </c>
      <c r="H143" s="114">
        <f t="shared" si="138"/>
        <v>0</v>
      </c>
      <c r="I143" s="114">
        <f t="shared" si="138"/>
        <v>0</v>
      </c>
      <c r="J143" s="92">
        <f t="shared" ref="J143:J145" si="139">J144</f>
        <v>0</v>
      </c>
    </row>
    <row r="144" spans="1:10" s="2" customFormat="1" x14ac:dyDescent="0.2">
      <c r="A144" s="64" t="s">
        <v>124</v>
      </c>
      <c r="B144" s="61" t="s">
        <v>18</v>
      </c>
      <c r="C144" s="61" t="s">
        <v>14</v>
      </c>
      <c r="D144" s="34"/>
      <c r="E144" s="47"/>
      <c r="F144" s="114">
        <f t="shared" si="131"/>
        <v>0</v>
      </c>
      <c r="G144" s="114">
        <f t="shared" ref="G144:I144" si="140">F144</f>
        <v>0</v>
      </c>
      <c r="H144" s="114">
        <f t="shared" si="140"/>
        <v>0</v>
      </c>
      <c r="I144" s="114">
        <f t="shared" si="140"/>
        <v>0</v>
      </c>
      <c r="J144" s="93">
        <f t="shared" si="139"/>
        <v>0</v>
      </c>
    </row>
    <row r="145" spans="1:14" s="2" customFormat="1" x14ac:dyDescent="0.2">
      <c r="A145" s="65" t="s">
        <v>116</v>
      </c>
      <c r="B145" s="34" t="s">
        <v>18</v>
      </c>
      <c r="C145" s="34" t="s">
        <v>14</v>
      </c>
      <c r="D145" s="34" t="s">
        <v>115</v>
      </c>
      <c r="E145" s="33"/>
      <c r="F145" s="114">
        <f t="shared" si="131"/>
        <v>0</v>
      </c>
      <c r="G145" s="114">
        <f t="shared" ref="G145:I145" si="141">F145</f>
        <v>0</v>
      </c>
      <c r="H145" s="114">
        <f t="shared" si="141"/>
        <v>0</v>
      </c>
      <c r="I145" s="114">
        <f t="shared" si="141"/>
        <v>0</v>
      </c>
      <c r="J145" s="94">
        <f t="shared" si="139"/>
        <v>0</v>
      </c>
    </row>
    <row r="146" spans="1:14" s="2" customFormat="1" ht="22.5" x14ac:dyDescent="0.2">
      <c r="A146" s="56" t="s">
        <v>43</v>
      </c>
      <c r="B146" s="34" t="s">
        <v>18</v>
      </c>
      <c r="C146" s="34" t="s">
        <v>14</v>
      </c>
      <c r="D146" s="34" t="s">
        <v>115</v>
      </c>
      <c r="E146" s="33" t="s">
        <v>42</v>
      </c>
      <c r="F146" s="114">
        <f t="shared" si="131"/>
        <v>0</v>
      </c>
      <c r="G146" s="114">
        <f t="shared" ref="G146:I146" si="142">F146</f>
        <v>0</v>
      </c>
      <c r="H146" s="114">
        <f t="shared" si="142"/>
        <v>0</v>
      </c>
      <c r="I146" s="114">
        <f t="shared" si="142"/>
        <v>0</v>
      </c>
      <c r="J146" s="94"/>
    </row>
    <row r="147" spans="1:14" s="2" customFormat="1" x14ac:dyDescent="0.2">
      <c r="A147" s="66" t="s">
        <v>29</v>
      </c>
      <c r="B147" s="63" t="s">
        <v>23</v>
      </c>
      <c r="C147" s="63" t="s">
        <v>8</v>
      </c>
      <c r="D147" s="63"/>
      <c r="E147" s="28"/>
      <c r="F147" s="114">
        <f t="shared" si="131"/>
        <v>0</v>
      </c>
      <c r="G147" s="114">
        <f t="shared" ref="G147:I147" si="143">F147</f>
        <v>0</v>
      </c>
      <c r="H147" s="114">
        <f t="shared" si="143"/>
        <v>0</v>
      </c>
      <c r="I147" s="114">
        <f t="shared" si="143"/>
        <v>0</v>
      </c>
      <c r="J147" s="92">
        <f t="shared" ref="J147:J149" si="144">J148</f>
        <v>0</v>
      </c>
    </row>
    <row r="148" spans="1:14" s="2" customFormat="1" x14ac:dyDescent="0.2">
      <c r="A148" s="64" t="s">
        <v>129</v>
      </c>
      <c r="B148" s="61" t="s">
        <v>23</v>
      </c>
      <c r="C148" s="61" t="s">
        <v>23</v>
      </c>
      <c r="D148" s="34"/>
      <c r="E148" s="29"/>
      <c r="F148" s="114">
        <f t="shared" si="131"/>
        <v>0</v>
      </c>
      <c r="G148" s="114">
        <f t="shared" ref="G148:I148" si="145">F148</f>
        <v>0</v>
      </c>
      <c r="H148" s="114">
        <f t="shared" si="145"/>
        <v>0</v>
      </c>
      <c r="I148" s="114">
        <f t="shared" si="145"/>
        <v>0</v>
      </c>
      <c r="J148" s="93">
        <f t="shared" si="144"/>
        <v>0</v>
      </c>
    </row>
    <row r="149" spans="1:14" s="2" customFormat="1" x14ac:dyDescent="0.2">
      <c r="A149" s="67" t="s">
        <v>79</v>
      </c>
      <c r="B149" s="34" t="s">
        <v>23</v>
      </c>
      <c r="C149" s="34" t="s">
        <v>23</v>
      </c>
      <c r="D149" s="34" t="s">
        <v>89</v>
      </c>
      <c r="E149" s="33"/>
      <c r="F149" s="114">
        <f t="shared" si="131"/>
        <v>0</v>
      </c>
      <c r="G149" s="114">
        <f t="shared" ref="G149:I149" si="146">F149</f>
        <v>0</v>
      </c>
      <c r="H149" s="114">
        <f t="shared" si="146"/>
        <v>0</v>
      </c>
      <c r="I149" s="114">
        <f t="shared" si="146"/>
        <v>0</v>
      </c>
      <c r="J149" s="94">
        <f t="shared" si="144"/>
        <v>0</v>
      </c>
    </row>
    <row r="150" spans="1:14" s="2" customFormat="1" x14ac:dyDescent="0.2">
      <c r="A150" s="65" t="s">
        <v>116</v>
      </c>
      <c r="B150" s="34" t="s">
        <v>23</v>
      </c>
      <c r="C150" s="34" t="s">
        <v>23</v>
      </c>
      <c r="D150" s="34" t="s">
        <v>115</v>
      </c>
      <c r="E150" s="33"/>
      <c r="F150" s="114">
        <f t="shared" si="131"/>
        <v>0</v>
      </c>
      <c r="G150" s="114">
        <f t="shared" ref="G150:I150" si="147">F150</f>
        <v>0</v>
      </c>
      <c r="H150" s="114">
        <f t="shared" si="147"/>
        <v>0</v>
      </c>
      <c r="I150" s="114">
        <f t="shared" si="147"/>
        <v>0</v>
      </c>
      <c r="J150" s="94">
        <f>J151</f>
        <v>0</v>
      </c>
    </row>
    <row r="151" spans="1:14" s="2" customFormat="1" ht="22.5" x14ac:dyDescent="0.2">
      <c r="A151" s="56" t="s">
        <v>43</v>
      </c>
      <c r="B151" s="34" t="s">
        <v>23</v>
      </c>
      <c r="C151" s="34" t="s">
        <v>23</v>
      </c>
      <c r="D151" s="34" t="s">
        <v>115</v>
      </c>
      <c r="E151" s="33" t="s">
        <v>42</v>
      </c>
      <c r="F151" s="114">
        <f t="shared" si="131"/>
        <v>0</v>
      </c>
      <c r="G151" s="114">
        <f t="shared" ref="G151:I151" si="148">F151</f>
        <v>0</v>
      </c>
      <c r="H151" s="114">
        <f t="shared" si="148"/>
        <v>0</v>
      </c>
      <c r="I151" s="114">
        <f t="shared" si="148"/>
        <v>0</v>
      </c>
      <c r="J151" s="94">
        <v>0</v>
      </c>
    </row>
    <row r="152" spans="1:14" s="2" customFormat="1" x14ac:dyDescent="0.2">
      <c r="A152" s="86" t="s">
        <v>145</v>
      </c>
      <c r="B152" s="34" t="s">
        <v>25</v>
      </c>
      <c r="C152" s="34" t="s">
        <v>12</v>
      </c>
      <c r="D152" s="34" t="s">
        <v>146</v>
      </c>
      <c r="E152" s="34"/>
      <c r="F152" s="114">
        <f t="shared" si="131"/>
        <v>60528</v>
      </c>
      <c r="G152" s="114">
        <f t="shared" ref="G152:I152" si="149">F152</f>
        <v>60528</v>
      </c>
      <c r="H152" s="114">
        <f t="shared" si="149"/>
        <v>60528</v>
      </c>
      <c r="I152" s="114">
        <f t="shared" si="149"/>
        <v>60528</v>
      </c>
      <c r="J152" s="96">
        <f>J153</f>
        <v>242112</v>
      </c>
    </row>
    <row r="153" spans="1:14" s="2" customFormat="1" ht="33.75" x14ac:dyDescent="0.2">
      <c r="A153" s="86" t="s">
        <v>161</v>
      </c>
      <c r="B153" s="34" t="s">
        <v>25</v>
      </c>
      <c r="C153" s="34" t="s">
        <v>12</v>
      </c>
      <c r="D153" s="34" t="s">
        <v>159</v>
      </c>
      <c r="E153" s="34"/>
      <c r="F153" s="114">
        <f t="shared" si="131"/>
        <v>60528</v>
      </c>
      <c r="G153" s="114">
        <f t="shared" ref="G153:I153" si="150">F153</f>
        <v>60528</v>
      </c>
      <c r="H153" s="114">
        <f t="shared" si="150"/>
        <v>60528</v>
      </c>
      <c r="I153" s="114">
        <f t="shared" si="150"/>
        <v>60528</v>
      </c>
      <c r="J153" s="96">
        <f>J154</f>
        <v>242112</v>
      </c>
    </row>
    <row r="154" spans="1:14" s="2" customFormat="1" ht="22.5" x14ac:dyDescent="0.2">
      <c r="A154" s="56" t="s">
        <v>162</v>
      </c>
      <c r="B154" s="34" t="s">
        <v>25</v>
      </c>
      <c r="C154" s="34" t="s">
        <v>12</v>
      </c>
      <c r="D154" s="34" t="s">
        <v>159</v>
      </c>
      <c r="E154" s="34" t="s">
        <v>160</v>
      </c>
      <c r="F154" s="114">
        <f t="shared" si="131"/>
        <v>60528</v>
      </c>
      <c r="G154" s="114">
        <f t="shared" ref="G154:I154" si="151">F154</f>
        <v>60528</v>
      </c>
      <c r="H154" s="114">
        <f t="shared" si="151"/>
        <v>60528</v>
      </c>
      <c r="I154" s="114">
        <f t="shared" si="151"/>
        <v>60528</v>
      </c>
      <c r="J154" s="96">
        <v>242112</v>
      </c>
    </row>
    <row r="155" spans="1:14" s="2" customFormat="1" x14ac:dyDescent="0.2">
      <c r="A155" s="66" t="s">
        <v>24</v>
      </c>
      <c r="B155" s="63" t="s">
        <v>26</v>
      </c>
      <c r="C155" s="63" t="s">
        <v>8</v>
      </c>
      <c r="D155" s="34"/>
      <c r="E155" s="28"/>
      <c r="F155" s="114">
        <f t="shared" si="131"/>
        <v>30000</v>
      </c>
      <c r="G155" s="114">
        <f t="shared" ref="G155:I155" si="152">F155</f>
        <v>30000</v>
      </c>
      <c r="H155" s="114">
        <f t="shared" si="152"/>
        <v>30000</v>
      </c>
      <c r="I155" s="114">
        <f t="shared" si="152"/>
        <v>30000</v>
      </c>
      <c r="J155" s="92">
        <f t="shared" ref="J155:J158" si="153">J156</f>
        <v>120000</v>
      </c>
    </row>
    <row r="156" spans="1:14" s="2" customFormat="1" x14ac:dyDescent="0.2">
      <c r="A156" s="64" t="s">
        <v>33</v>
      </c>
      <c r="B156" s="61" t="s">
        <v>26</v>
      </c>
      <c r="C156" s="61" t="s">
        <v>10</v>
      </c>
      <c r="D156" s="34"/>
      <c r="E156" s="29"/>
      <c r="F156" s="114">
        <f t="shared" si="131"/>
        <v>30000</v>
      </c>
      <c r="G156" s="114">
        <f t="shared" ref="G156:I156" si="154">F156</f>
        <v>30000</v>
      </c>
      <c r="H156" s="114">
        <f t="shared" si="154"/>
        <v>30000</v>
      </c>
      <c r="I156" s="114">
        <f t="shared" si="154"/>
        <v>30000</v>
      </c>
      <c r="J156" s="93">
        <f t="shared" si="153"/>
        <v>120000</v>
      </c>
    </row>
    <row r="157" spans="1:14" s="6" customFormat="1" x14ac:dyDescent="0.2">
      <c r="A157" s="67" t="s">
        <v>79</v>
      </c>
      <c r="B157" s="34" t="s">
        <v>26</v>
      </c>
      <c r="C157" s="34" t="s">
        <v>10</v>
      </c>
      <c r="D157" s="34" t="s">
        <v>89</v>
      </c>
      <c r="E157" s="31"/>
      <c r="F157" s="114">
        <f t="shared" si="131"/>
        <v>30000</v>
      </c>
      <c r="G157" s="114">
        <f t="shared" ref="G157:I157" si="155">F157</f>
        <v>30000</v>
      </c>
      <c r="H157" s="114">
        <f t="shared" si="155"/>
        <v>30000</v>
      </c>
      <c r="I157" s="114">
        <f t="shared" si="155"/>
        <v>30000</v>
      </c>
      <c r="J157" s="94">
        <f t="shared" si="153"/>
        <v>120000</v>
      </c>
      <c r="K157" s="2"/>
      <c r="L157" s="2"/>
      <c r="M157" s="2"/>
      <c r="N157" s="2"/>
    </row>
    <row r="158" spans="1:14" s="6" customFormat="1" x14ac:dyDescent="0.2">
      <c r="A158" s="65" t="s">
        <v>131</v>
      </c>
      <c r="B158" s="34" t="s">
        <v>26</v>
      </c>
      <c r="C158" s="34" t="s">
        <v>10</v>
      </c>
      <c r="D158" s="34" t="s">
        <v>130</v>
      </c>
      <c r="E158" s="31"/>
      <c r="F158" s="114">
        <f t="shared" si="131"/>
        <v>30000</v>
      </c>
      <c r="G158" s="114">
        <f t="shared" ref="G158:I158" si="156">F158</f>
        <v>30000</v>
      </c>
      <c r="H158" s="114">
        <f t="shared" si="156"/>
        <v>30000</v>
      </c>
      <c r="I158" s="114">
        <f t="shared" si="156"/>
        <v>30000</v>
      </c>
      <c r="J158" s="94">
        <f t="shared" si="153"/>
        <v>120000</v>
      </c>
      <c r="K158" s="2"/>
      <c r="L158" s="2"/>
      <c r="M158" s="2"/>
      <c r="N158" s="2"/>
    </row>
    <row r="159" spans="1:14" ht="22.5" x14ac:dyDescent="0.2">
      <c r="A159" s="56" t="s">
        <v>144</v>
      </c>
      <c r="B159" s="34" t="s">
        <v>26</v>
      </c>
      <c r="C159" s="34" t="s">
        <v>10</v>
      </c>
      <c r="D159" s="34" t="s">
        <v>130</v>
      </c>
      <c r="E159" s="31" t="s">
        <v>42</v>
      </c>
      <c r="F159" s="114">
        <f t="shared" si="131"/>
        <v>30000</v>
      </c>
      <c r="G159" s="114">
        <f t="shared" ref="G159:I159" si="157">F159</f>
        <v>30000</v>
      </c>
      <c r="H159" s="114">
        <f t="shared" si="157"/>
        <v>30000</v>
      </c>
      <c r="I159" s="114">
        <f t="shared" si="157"/>
        <v>30000</v>
      </c>
      <c r="J159" s="94">
        <v>120000</v>
      </c>
      <c r="K159" s="2"/>
      <c r="L159" s="2"/>
      <c r="M159" s="2"/>
      <c r="N159" s="2"/>
    </row>
    <row r="160" spans="1:14" s="3" customFormat="1" x14ac:dyDescent="0.2">
      <c r="A160" s="76" t="s">
        <v>2</v>
      </c>
      <c r="B160" s="34"/>
      <c r="C160" s="34"/>
      <c r="D160" s="34"/>
      <c r="E160" s="31"/>
      <c r="F160" s="114">
        <f t="shared" si="131"/>
        <v>3134495.75</v>
      </c>
      <c r="G160" s="114">
        <f t="shared" ref="G160:I160" si="158">F160</f>
        <v>3134495.75</v>
      </c>
      <c r="H160" s="114">
        <f t="shared" si="158"/>
        <v>3134495.75</v>
      </c>
      <c r="I160" s="114">
        <f t="shared" si="158"/>
        <v>3134495.75</v>
      </c>
      <c r="J160" s="101">
        <f>J8+J47+J54+J65+J82+J152+J155</f>
        <v>12537983</v>
      </c>
      <c r="K160" s="2"/>
      <c r="L160" s="2"/>
      <c r="M160" s="2"/>
      <c r="N160" s="2"/>
    </row>
    <row r="161" spans="1:14" s="3" customFormat="1" x14ac:dyDescent="0.2">
      <c r="A161" s="77"/>
      <c r="B161" s="78"/>
      <c r="C161" s="78"/>
      <c r="D161" s="78"/>
      <c r="E161" s="24"/>
      <c r="F161" s="114">
        <f t="shared" si="131"/>
        <v>0</v>
      </c>
      <c r="G161" s="114">
        <f t="shared" ref="G161:I161" si="159">F161</f>
        <v>0</v>
      </c>
      <c r="H161" s="114">
        <f t="shared" si="159"/>
        <v>0</v>
      </c>
      <c r="I161" s="114">
        <f t="shared" si="159"/>
        <v>0</v>
      </c>
      <c r="J161" s="106"/>
      <c r="K161" s="10"/>
      <c r="L161" s="6"/>
      <c r="M161" s="6"/>
      <c r="N161" s="6"/>
    </row>
    <row r="162" spans="1:14" s="3" customFormat="1" x14ac:dyDescent="0.2">
      <c r="A162" s="19"/>
      <c r="B162" s="20"/>
      <c r="C162" s="20"/>
      <c r="D162" s="20"/>
      <c r="E162" s="20"/>
      <c r="F162" s="107"/>
      <c r="G162" s="107"/>
      <c r="H162" s="107"/>
      <c r="I162" s="107"/>
      <c r="J162" s="107"/>
      <c r="K162" s="10"/>
      <c r="L162" s="6"/>
      <c r="M162" s="6"/>
      <c r="N162" s="6"/>
    </row>
    <row r="163" spans="1:14" s="3" customFormat="1" x14ac:dyDescent="0.2">
      <c r="A163"/>
      <c r="B163"/>
      <c r="C163"/>
      <c r="D163"/>
      <c r="E163"/>
      <c r="F163" s="113"/>
      <c r="G163" s="113"/>
      <c r="H163" s="113"/>
      <c r="I163" s="113"/>
      <c r="J163" s="108"/>
      <c r="K163" s="10"/>
      <c r="L163" s="14"/>
      <c r="M163"/>
      <c r="N163"/>
    </row>
    <row r="164" spans="1:14" s="3" customFormat="1" x14ac:dyDescent="0.2">
      <c r="D164" s="4"/>
      <c r="F164" s="112"/>
      <c r="G164" s="112"/>
      <c r="H164" s="112"/>
      <c r="I164" s="112"/>
      <c r="J164" s="109"/>
      <c r="L164" s="13"/>
    </row>
    <row r="165" spans="1:14" s="3" customFormat="1" x14ac:dyDescent="0.2">
      <c r="F165" s="112"/>
      <c r="G165" s="112"/>
      <c r="H165" s="112"/>
      <c r="I165" s="112"/>
      <c r="J165" s="110"/>
    </row>
    <row r="166" spans="1:14" s="3" customFormat="1" x14ac:dyDescent="0.2">
      <c r="F166" s="112"/>
      <c r="G166" s="112"/>
      <c r="H166" s="112"/>
      <c r="I166" s="112"/>
      <c r="J166" s="111"/>
    </row>
    <row r="167" spans="1:14" s="3" customFormat="1" x14ac:dyDescent="0.2">
      <c r="F167" s="112"/>
      <c r="G167" s="112"/>
      <c r="H167" s="112"/>
      <c r="I167" s="112"/>
      <c r="J167" s="111"/>
    </row>
    <row r="168" spans="1:14" s="3" customFormat="1" x14ac:dyDescent="0.2">
      <c r="F168" s="112"/>
      <c r="G168" s="112"/>
      <c r="H168" s="112"/>
      <c r="I168" s="112"/>
      <c r="J168" s="110"/>
    </row>
    <row r="169" spans="1:14" s="3" customFormat="1" x14ac:dyDescent="0.2">
      <c r="F169" s="112"/>
      <c r="G169" s="112"/>
      <c r="H169" s="112"/>
      <c r="I169" s="112"/>
      <c r="J169" s="110"/>
    </row>
    <row r="170" spans="1:14" s="3" customFormat="1" x14ac:dyDescent="0.2">
      <c r="F170" s="112"/>
      <c r="G170" s="112"/>
      <c r="H170" s="112"/>
      <c r="I170" s="112"/>
      <c r="J170" s="110"/>
    </row>
    <row r="171" spans="1:14" s="3" customFormat="1" ht="14.25" x14ac:dyDescent="0.2">
      <c r="B171" s="7"/>
      <c r="F171" s="112"/>
      <c r="G171" s="112"/>
      <c r="H171" s="112"/>
      <c r="I171" s="112"/>
      <c r="J171" s="112"/>
    </row>
    <row r="172" spans="1:14" s="3" customFormat="1" x14ac:dyDescent="0.2">
      <c r="F172" s="112"/>
      <c r="G172" s="112"/>
      <c r="H172" s="112"/>
      <c r="I172" s="112"/>
      <c r="J172" s="112"/>
    </row>
    <row r="173" spans="1:14" s="3" customFormat="1" x14ac:dyDescent="0.2">
      <c r="F173" s="112"/>
      <c r="G173" s="112"/>
      <c r="H173" s="112"/>
      <c r="I173" s="112"/>
      <c r="J173" s="112"/>
    </row>
    <row r="174" spans="1:14" s="3" customFormat="1" x14ac:dyDescent="0.2">
      <c r="F174" s="112"/>
      <c r="G174" s="112"/>
      <c r="H174" s="112"/>
      <c r="I174" s="112"/>
      <c r="J174" s="112"/>
    </row>
    <row r="175" spans="1:14" s="3" customFormat="1" x14ac:dyDescent="0.2">
      <c r="F175" s="112"/>
      <c r="G175" s="112"/>
      <c r="H175" s="112"/>
      <c r="I175" s="112"/>
      <c r="J175" s="112"/>
    </row>
    <row r="176" spans="1:14" s="3" customFormat="1" x14ac:dyDescent="0.2">
      <c r="F176" s="112"/>
      <c r="G176" s="112"/>
      <c r="H176" s="112"/>
      <c r="I176" s="112"/>
      <c r="J176" s="112"/>
    </row>
    <row r="177" spans="6:10" s="3" customFormat="1" x14ac:dyDescent="0.2">
      <c r="F177" s="112"/>
      <c r="G177" s="112"/>
      <c r="H177" s="112"/>
      <c r="I177" s="112"/>
      <c r="J177" s="112"/>
    </row>
    <row r="178" spans="6:10" s="3" customFormat="1" x14ac:dyDescent="0.2">
      <c r="F178" s="112"/>
      <c r="G178" s="112"/>
      <c r="H178" s="112"/>
      <c r="I178" s="112"/>
      <c r="J178" s="112"/>
    </row>
    <row r="179" spans="6:10" s="3" customFormat="1" x14ac:dyDescent="0.2">
      <c r="F179" s="112"/>
      <c r="G179" s="112"/>
      <c r="H179" s="112"/>
      <c r="I179" s="112"/>
      <c r="J179" s="112"/>
    </row>
    <row r="180" spans="6:10" s="3" customFormat="1" x14ac:dyDescent="0.2">
      <c r="F180" s="112"/>
      <c r="G180" s="112"/>
      <c r="H180" s="112"/>
      <c r="I180" s="112"/>
      <c r="J180" s="112"/>
    </row>
    <row r="181" spans="6:10" s="3" customFormat="1" x14ac:dyDescent="0.2">
      <c r="F181" s="112"/>
      <c r="G181" s="112"/>
      <c r="H181" s="112"/>
      <c r="I181" s="112"/>
      <c r="J181" s="112"/>
    </row>
    <row r="182" spans="6:10" s="3" customFormat="1" x14ac:dyDescent="0.2">
      <c r="F182" s="112"/>
      <c r="G182" s="112"/>
      <c r="H182" s="112"/>
      <c r="I182" s="112"/>
      <c r="J182" s="112"/>
    </row>
    <row r="183" spans="6:10" s="3" customFormat="1" x14ac:dyDescent="0.2">
      <c r="F183" s="112"/>
      <c r="G183" s="112"/>
      <c r="H183" s="112"/>
      <c r="I183" s="112"/>
      <c r="J183" s="112"/>
    </row>
    <row r="184" spans="6:10" s="3" customFormat="1" x14ac:dyDescent="0.2">
      <c r="F184" s="112"/>
      <c r="G184" s="112"/>
      <c r="H184" s="112"/>
      <c r="I184" s="112"/>
      <c r="J184" s="112"/>
    </row>
    <row r="185" spans="6:10" s="3" customFormat="1" x14ac:dyDescent="0.2">
      <c r="F185" s="112"/>
      <c r="G185" s="112"/>
      <c r="H185" s="112"/>
      <c r="I185" s="112"/>
      <c r="J185" s="112"/>
    </row>
    <row r="186" spans="6:10" s="3" customFormat="1" x14ac:dyDescent="0.2">
      <c r="F186" s="112"/>
      <c r="G186" s="112"/>
      <c r="H186" s="112"/>
      <c r="I186" s="112"/>
      <c r="J186" s="112"/>
    </row>
    <row r="187" spans="6:10" s="3" customFormat="1" x14ac:dyDescent="0.2">
      <c r="F187" s="112"/>
      <c r="G187" s="112"/>
      <c r="H187" s="112"/>
      <c r="I187" s="112"/>
      <c r="J187" s="112"/>
    </row>
    <row r="188" spans="6:10" s="3" customFormat="1" x14ac:dyDescent="0.2">
      <c r="F188" s="112"/>
      <c r="G188" s="112"/>
      <c r="H188" s="112"/>
      <c r="I188" s="112"/>
      <c r="J188" s="112"/>
    </row>
    <row r="189" spans="6:10" s="3" customFormat="1" x14ac:dyDescent="0.2">
      <c r="F189" s="112"/>
      <c r="G189" s="112"/>
      <c r="H189" s="112"/>
      <c r="I189" s="112"/>
      <c r="J189" s="112"/>
    </row>
    <row r="190" spans="6:10" s="3" customFormat="1" x14ac:dyDescent="0.2">
      <c r="F190" s="112"/>
      <c r="G190" s="112"/>
      <c r="H190" s="112"/>
      <c r="I190" s="112"/>
      <c r="J190" s="112"/>
    </row>
    <row r="191" spans="6:10" s="3" customFormat="1" x14ac:dyDescent="0.2">
      <c r="F191" s="112"/>
      <c r="G191" s="112"/>
      <c r="H191" s="112"/>
      <c r="I191" s="112"/>
      <c r="J191" s="112"/>
    </row>
    <row r="192" spans="6:10" s="3" customFormat="1" x14ac:dyDescent="0.2">
      <c r="F192" s="112"/>
      <c r="G192" s="112"/>
      <c r="H192" s="112"/>
      <c r="I192" s="112"/>
      <c r="J192" s="112"/>
    </row>
    <row r="193" spans="6:10" s="3" customFormat="1" x14ac:dyDescent="0.2">
      <c r="F193" s="112"/>
      <c r="G193" s="112"/>
      <c r="H193" s="112"/>
      <c r="I193" s="112"/>
      <c r="J193" s="112"/>
    </row>
    <row r="194" spans="6:10" s="3" customFormat="1" x14ac:dyDescent="0.2">
      <c r="F194" s="112"/>
      <c r="G194" s="112"/>
      <c r="H194" s="112"/>
      <c r="I194" s="112"/>
      <c r="J194" s="112"/>
    </row>
    <row r="195" spans="6:10" s="3" customFormat="1" x14ac:dyDescent="0.2">
      <c r="F195" s="112"/>
      <c r="G195" s="112"/>
      <c r="H195" s="112"/>
      <c r="I195" s="112"/>
      <c r="J195" s="112"/>
    </row>
    <row r="196" spans="6:10" s="3" customFormat="1" x14ac:dyDescent="0.2">
      <c r="F196" s="112"/>
      <c r="G196" s="112"/>
      <c r="H196" s="112"/>
      <c r="I196" s="112"/>
      <c r="J196" s="112"/>
    </row>
    <row r="197" spans="6:10" s="3" customFormat="1" x14ac:dyDescent="0.2">
      <c r="F197" s="112"/>
      <c r="G197" s="112"/>
      <c r="H197" s="112"/>
      <c r="I197" s="112"/>
      <c r="J197" s="112"/>
    </row>
    <row r="198" spans="6:10" s="3" customFormat="1" x14ac:dyDescent="0.2">
      <c r="F198" s="112"/>
      <c r="G198" s="112"/>
      <c r="H198" s="112"/>
      <c r="I198" s="112"/>
      <c r="J198" s="112"/>
    </row>
    <row r="199" spans="6:10" s="3" customFormat="1" x14ac:dyDescent="0.2">
      <c r="F199" s="112"/>
      <c r="G199" s="112"/>
      <c r="H199" s="112"/>
      <c r="I199" s="112"/>
      <c r="J199" s="112"/>
    </row>
    <row r="200" spans="6:10" s="3" customFormat="1" x14ac:dyDescent="0.2">
      <c r="F200" s="112"/>
      <c r="G200" s="112"/>
      <c r="H200" s="112"/>
      <c r="I200" s="112"/>
      <c r="J200" s="112"/>
    </row>
    <row r="201" spans="6:10" s="3" customFormat="1" x14ac:dyDescent="0.2">
      <c r="F201" s="112"/>
      <c r="G201" s="112"/>
      <c r="H201" s="112"/>
      <c r="I201" s="112"/>
      <c r="J201" s="112"/>
    </row>
    <row r="202" spans="6:10" s="3" customFormat="1" x14ac:dyDescent="0.2">
      <c r="F202" s="112"/>
      <c r="G202" s="112"/>
      <c r="H202" s="112"/>
      <c r="I202" s="112"/>
      <c r="J202" s="112"/>
    </row>
    <row r="203" spans="6:10" s="3" customFormat="1" x14ac:dyDescent="0.2">
      <c r="F203" s="112"/>
      <c r="G203" s="112"/>
      <c r="H203" s="112"/>
      <c r="I203" s="112"/>
      <c r="J203" s="112"/>
    </row>
    <row r="204" spans="6:10" s="3" customFormat="1" x14ac:dyDescent="0.2">
      <c r="F204" s="112"/>
      <c r="G204" s="112"/>
      <c r="H204" s="112"/>
      <c r="I204" s="112"/>
      <c r="J204" s="112"/>
    </row>
    <row r="205" spans="6:10" s="3" customFormat="1" x14ac:dyDescent="0.2">
      <c r="F205" s="112"/>
      <c r="G205" s="112"/>
      <c r="H205" s="112"/>
      <c r="I205" s="112"/>
      <c r="J205" s="112"/>
    </row>
    <row r="206" spans="6:10" s="3" customFormat="1" x14ac:dyDescent="0.2">
      <c r="F206" s="112"/>
      <c r="G206" s="112"/>
      <c r="H206" s="112"/>
      <c r="I206" s="112"/>
      <c r="J206" s="112"/>
    </row>
    <row r="207" spans="6:10" s="3" customFormat="1" x14ac:dyDescent="0.2">
      <c r="F207" s="112"/>
      <c r="G207" s="112"/>
      <c r="H207" s="112"/>
      <c r="I207" s="112"/>
      <c r="J207" s="112"/>
    </row>
    <row r="208" spans="6:10" s="3" customFormat="1" x14ac:dyDescent="0.2">
      <c r="F208" s="112"/>
      <c r="G208" s="112"/>
      <c r="H208" s="112"/>
      <c r="I208" s="112"/>
      <c r="J208" s="112"/>
    </row>
    <row r="209" spans="6:10" s="3" customFormat="1" x14ac:dyDescent="0.2">
      <c r="F209" s="112"/>
      <c r="G209" s="112"/>
      <c r="H209" s="112"/>
      <c r="I209" s="112"/>
      <c r="J209" s="112"/>
    </row>
    <row r="210" spans="6:10" s="3" customFormat="1" x14ac:dyDescent="0.2">
      <c r="F210" s="112"/>
      <c r="G210" s="112"/>
      <c r="H210" s="112"/>
      <c r="I210" s="112"/>
      <c r="J210" s="112"/>
    </row>
    <row r="211" spans="6:10" s="3" customFormat="1" x14ac:dyDescent="0.2">
      <c r="F211" s="112"/>
      <c r="G211" s="112"/>
      <c r="H211" s="112"/>
      <c r="I211" s="112"/>
      <c r="J211" s="112"/>
    </row>
    <row r="212" spans="6:10" s="3" customFormat="1" x14ac:dyDescent="0.2">
      <c r="F212" s="112"/>
      <c r="G212" s="112"/>
      <c r="H212" s="112"/>
      <c r="I212" s="112"/>
      <c r="J212" s="112"/>
    </row>
    <row r="213" spans="6:10" s="3" customFormat="1" x14ac:dyDescent="0.2">
      <c r="F213" s="112"/>
      <c r="G213" s="112"/>
      <c r="H213" s="112"/>
      <c r="I213" s="112"/>
      <c r="J213" s="112"/>
    </row>
    <row r="214" spans="6:10" s="3" customFormat="1" x14ac:dyDescent="0.2">
      <c r="F214" s="112"/>
      <c r="G214" s="112"/>
      <c r="H214" s="112"/>
      <c r="I214" s="112"/>
      <c r="J214" s="112"/>
    </row>
    <row r="215" spans="6:10" s="3" customFormat="1" x14ac:dyDescent="0.2">
      <c r="F215" s="112"/>
      <c r="G215" s="112"/>
      <c r="H215" s="112"/>
      <c r="I215" s="112"/>
      <c r="J215" s="112"/>
    </row>
    <row r="216" spans="6:10" s="3" customFormat="1" x14ac:dyDescent="0.2">
      <c r="F216" s="112"/>
      <c r="G216" s="112"/>
      <c r="H216" s="112"/>
      <c r="I216" s="112"/>
      <c r="J216" s="112"/>
    </row>
    <row r="217" spans="6:10" s="3" customFormat="1" x14ac:dyDescent="0.2">
      <c r="F217" s="112"/>
      <c r="G217" s="112"/>
      <c r="H217" s="112"/>
      <c r="I217" s="112"/>
      <c r="J217" s="112"/>
    </row>
    <row r="218" spans="6:10" s="3" customFormat="1" x14ac:dyDescent="0.2">
      <c r="F218" s="112"/>
      <c r="G218" s="112"/>
      <c r="H218" s="112"/>
      <c r="I218" s="112"/>
      <c r="J218" s="112"/>
    </row>
    <row r="219" spans="6:10" s="3" customFormat="1" x14ac:dyDescent="0.2">
      <c r="F219" s="112"/>
      <c r="G219" s="112"/>
      <c r="H219" s="112"/>
      <c r="I219" s="112"/>
      <c r="J219" s="112"/>
    </row>
    <row r="220" spans="6:10" s="3" customFormat="1" x14ac:dyDescent="0.2">
      <c r="F220" s="112"/>
      <c r="G220" s="112"/>
      <c r="H220" s="112"/>
      <c r="I220" s="112"/>
      <c r="J220" s="112"/>
    </row>
    <row r="221" spans="6:10" s="3" customFormat="1" x14ac:dyDescent="0.2">
      <c r="F221" s="112"/>
      <c r="G221" s="112"/>
      <c r="H221" s="112"/>
      <c r="I221" s="112"/>
      <c r="J221" s="112"/>
    </row>
    <row r="222" spans="6:10" s="3" customFormat="1" x14ac:dyDescent="0.2">
      <c r="F222" s="112"/>
      <c r="G222" s="112"/>
      <c r="H222" s="112"/>
      <c r="I222" s="112"/>
      <c r="J222" s="112"/>
    </row>
    <row r="223" spans="6:10" s="3" customFormat="1" x14ac:dyDescent="0.2">
      <c r="F223" s="112"/>
      <c r="G223" s="112"/>
      <c r="H223" s="112"/>
      <c r="I223" s="112"/>
      <c r="J223" s="112"/>
    </row>
    <row r="224" spans="6:10" s="3" customFormat="1" x14ac:dyDescent="0.2">
      <c r="F224" s="112"/>
      <c r="G224" s="112"/>
      <c r="H224" s="112"/>
      <c r="I224" s="112"/>
      <c r="J224" s="112"/>
    </row>
    <row r="225" spans="6:10" s="3" customFormat="1" x14ac:dyDescent="0.2">
      <c r="F225" s="112"/>
      <c r="G225" s="112"/>
      <c r="H225" s="112"/>
      <c r="I225" s="112"/>
      <c r="J225" s="112"/>
    </row>
    <row r="226" spans="6:10" s="3" customFormat="1" x14ac:dyDescent="0.2">
      <c r="F226" s="112"/>
      <c r="G226" s="112"/>
      <c r="H226" s="112"/>
      <c r="I226" s="112"/>
      <c r="J226" s="112"/>
    </row>
    <row r="227" spans="6:10" s="3" customFormat="1" x14ac:dyDescent="0.2">
      <c r="F227" s="112"/>
      <c r="G227" s="112"/>
      <c r="H227" s="112"/>
      <c r="I227" s="112"/>
      <c r="J227" s="112"/>
    </row>
    <row r="228" spans="6:10" s="3" customFormat="1" x14ac:dyDescent="0.2">
      <c r="F228" s="112"/>
      <c r="G228" s="112"/>
      <c r="H228" s="112"/>
      <c r="I228" s="112"/>
      <c r="J228" s="112"/>
    </row>
    <row r="229" spans="6:10" s="3" customFormat="1" x14ac:dyDescent="0.2">
      <c r="F229" s="112"/>
      <c r="G229" s="112"/>
      <c r="H229" s="112"/>
      <c r="I229" s="112"/>
      <c r="J229" s="112"/>
    </row>
    <row r="230" spans="6:10" s="3" customFormat="1" x14ac:dyDescent="0.2">
      <c r="F230" s="112"/>
      <c r="G230" s="112"/>
      <c r="H230" s="112"/>
      <c r="I230" s="112"/>
      <c r="J230" s="112"/>
    </row>
    <row r="231" spans="6:10" s="3" customFormat="1" x14ac:dyDescent="0.2">
      <c r="F231" s="112"/>
      <c r="G231" s="112"/>
      <c r="H231" s="112"/>
      <c r="I231" s="112"/>
      <c r="J231" s="112"/>
    </row>
    <row r="232" spans="6:10" s="3" customFormat="1" x14ac:dyDescent="0.2">
      <c r="F232" s="112"/>
      <c r="G232" s="112"/>
      <c r="H232" s="112"/>
      <c r="I232" s="112"/>
      <c r="J232" s="112"/>
    </row>
    <row r="233" spans="6:10" s="3" customFormat="1" x14ac:dyDescent="0.2">
      <c r="F233" s="112"/>
      <c r="G233" s="112"/>
      <c r="H233" s="112"/>
      <c r="I233" s="112"/>
      <c r="J233" s="112"/>
    </row>
    <row r="234" spans="6:10" s="3" customFormat="1" x14ac:dyDescent="0.2">
      <c r="F234" s="112"/>
      <c r="G234" s="112"/>
      <c r="H234" s="112"/>
      <c r="I234" s="112"/>
      <c r="J234" s="112"/>
    </row>
    <row r="235" spans="6:10" s="3" customFormat="1" x14ac:dyDescent="0.2">
      <c r="F235" s="112"/>
      <c r="G235" s="112"/>
      <c r="H235" s="112"/>
      <c r="I235" s="112"/>
      <c r="J235" s="112"/>
    </row>
    <row r="236" spans="6:10" s="3" customFormat="1" x14ac:dyDescent="0.2">
      <c r="F236" s="112"/>
      <c r="G236" s="112"/>
      <c r="H236" s="112"/>
      <c r="I236" s="112"/>
      <c r="J236" s="112"/>
    </row>
    <row r="237" spans="6:10" s="3" customFormat="1" x14ac:dyDescent="0.2">
      <c r="F237" s="112"/>
      <c r="G237" s="112"/>
      <c r="H237" s="112"/>
      <c r="I237" s="112"/>
      <c r="J237" s="112"/>
    </row>
    <row r="238" spans="6:10" s="3" customFormat="1" x14ac:dyDescent="0.2">
      <c r="F238" s="112"/>
      <c r="G238" s="112"/>
      <c r="H238" s="112"/>
      <c r="I238" s="112"/>
      <c r="J238" s="112"/>
    </row>
    <row r="239" spans="6:10" s="3" customFormat="1" x14ac:dyDescent="0.2">
      <c r="F239" s="112"/>
      <c r="G239" s="112"/>
      <c r="H239" s="112"/>
      <c r="I239" s="112"/>
      <c r="J239" s="112"/>
    </row>
    <row r="240" spans="6:10" s="3" customFormat="1" x14ac:dyDescent="0.2">
      <c r="F240" s="112"/>
      <c r="G240" s="112"/>
      <c r="H240" s="112"/>
      <c r="I240" s="112"/>
      <c r="J240" s="112"/>
    </row>
    <row r="241" spans="6:10" s="3" customFormat="1" x14ac:dyDescent="0.2">
      <c r="F241" s="112"/>
      <c r="G241" s="112"/>
      <c r="H241" s="112"/>
      <c r="I241" s="112"/>
      <c r="J241" s="112"/>
    </row>
    <row r="242" spans="6:10" s="3" customFormat="1" x14ac:dyDescent="0.2">
      <c r="F242" s="112"/>
      <c r="G242" s="112"/>
      <c r="H242" s="112"/>
      <c r="I242" s="112"/>
      <c r="J242" s="112"/>
    </row>
    <row r="243" spans="6:10" s="3" customFormat="1" x14ac:dyDescent="0.2">
      <c r="F243" s="112"/>
      <c r="G243" s="112"/>
      <c r="H243" s="112"/>
      <c r="I243" s="112"/>
      <c r="J243" s="112"/>
    </row>
    <row r="244" spans="6:10" s="3" customFormat="1" x14ac:dyDescent="0.2">
      <c r="F244" s="112"/>
      <c r="G244" s="112"/>
      <c r="H244" s="112"/>
      <c r="I244" s="112"/>
      <c r="J244" s="112"/>
    </row>
    <row r="245" spans="6:10" s="3" customFormat="1" x14ac:dyDescent="0.2">
      <c r="F245" s="112"/>
      <c r="G245" s="112"/>
      <c r="H245" s="112"/>
      <c r="I245" s="112"/>
      <c r="J245" s="112"/>
    </row>
    <row r="246" spans="6:10" s="3" customFormat="1" x14ac:dyDescent="0.2">
      <c r="F246" s="112"/>
      <c r="G246" s="112"/>
      <c r="H246" s="112"/>
      <c r="I246" s="112"/>
      <c r="J246" s="112"/>
    </row>
    <row r="247" spans="6:10" s="3" customFormat="1" x14ac:dyDescent="0.2">
      <c r="F247" s="112"/>
      <c r="G247" s="112"/>
      <c r="H247" s="112"/>
      <c r="I247" s="112"/>
      <c r="J247" s="112"/>
    </row>
    <row r="248" spans="6:10" s="3" customFormat="1" x14ac:dyDescent="0.2">
      <c r="F248" s="112"/>
      <c r="G248" s="112"/>
      <c r="H248" s="112"/>
      <c r="I248" s="112"/>
      <c r="J248" s="112"/>
    </row>
    <row r="249" spans="6:10" s="3" customFormat="1" x14ac:dyDescent="0.2">
      <c r="F249" s="112"/>
      <c r="G249" s="112"/>
      <c r="H249" s="112"/>
      <c r="I249" s="112"/>
      <c r="J249" s="112"/>
    </row>
    <row r="250" spans="6:10" s="3" customFormat="1" x14ac:dyDescent="0.2">
      <c r="F250" s="112"/>
      <c r="G250" s="112"/>
      <c r="H250" s="112"/>
      <c r="I250" s="112"/>
      <c r="J250" s="112"/>
    </row>
    <row r="251" spans="6:10" s="3" customFormat="1" x14ac:dyDescent="0.2">
      <c r="F251" s="112"/>
      <c r="G251" s="112"/>
      <c r="H251" s="112"/>
      <c r="I251" s="112"/>
      <c r="J251" s="112"/>
    </row>
    <row r="252" spans="6:10" s="3" customFormat="1" x14ac:dyDescent="0.2">
      <c r="F252" s="112"/>
      <c r="G252" s="112"/>
      <c r="H252" s="112"/>
      <c r="I252" s="112"/>
      <c r="J252" s="112"/>
    </row>
    <row r="253" spans="6:10" s="3" customFormat="1" x14ac:dyDescent="0.2">
      <c r="F253" s="112"/>
      <c r="G253" s="112"/>
      <c r="H253" s="112"/>
      <c r="I253" s="112"/>
      <c r="J253" s="112"/>
    </row>
    <row r="254" spans="6:10" s="3" customFormat="1" x14ac:dyDescent="0.2">
      <c r="F254" s="112"/>
      <c r="G254" s="112"/>
      <c r="H254" s="112"/>
      <c r="I254" s="112"/>
      <c r="J254" s="112"/>
    </row>
    <row r="255" spans="6:10" s="3" customFormat="1" x14ac:dyDescent="0.2">
      <c r="F255" s="112"/>
      <c r="G255" s="112"/>
      <c r="H255" s="112"/>
      <c r="I255" s="112"/>
      <c r="J255" s="112"/>
    </row>
    <row r="256" spans="6:10" s="3" customFormat="1" x14ac:dyDescent="0.2">
      <c r="F256" s="112"/>
      <c r="G256" s="112"/>
      <c r="H256" s="112"/>
      <c r="I256" s="112"/>
      <c r="J256" s="112"/>
    </row>
    <row r="257" spans="6:10" s="3" customFormat="1" x14ac:dyDescent="0.2">
      <c r="F257" s="112"/>
      <c r="G257" s="112"/>
      <c r="H257" s="112"/>
      <c r="I257" s="112"/>
      <c r="J257" s="112"/>
    </row>
    <row r="258" spans="6:10" s="3" customFormat="1" x14ac:dyDescent="0.2">
      <c r="F258" s="112"/>
      <c r="G258" s="112"/>
      <c r="H258" s="112"/>
      <c r="I258" s="112"/>
      <c r="J258" s="112"/>
    </row>
    <row r="259" spans="6:10" s="3" customFormat="1" x14ac:dyDescent="0.2">
      <c r="F259" s="112"/>
      <c r="G259" s="112"/>
      <c r="H259" s="112"/>
      <c r="I259" s="112"/>
      <c r="J259" s="112"/>
    </row>
    <row r="260" spans="6:10" s="3" customFormat="1" x14ac:dyDescent="0.2">
      <c r="F260" s="112"/>
      <c r="G260" s="112"/>
      <c r="H260" s="112"/>
      <c r="I260" s="112"/>
      <c r="J260" s="112"/>
    </row>
    <row r="261" spans="6:10" s="3" customFormat="1" x14ac:dyDescent="0.2">
      <c r="F261" s="112"/>
      <c r="G261" s="112"/>
      <c r="H261" s="112"/>
      <c r="I261" s="112"/>
      <c r="J261" s="112"/>
    </row>
    <row r="262" spans="6:10" s="3" customFormat="1" x14ac:dyDescent="0.2">
      <c r="F262" s="112"/>
      <c r="G262" s="112"/>
      <c r="H262" s="112"/>
      <c r="I262" s="112"/>
      <c r="J262" s="112"/>
    </row>
    <row r="263" spans="6:10" s="3" customFormat="1" x14ac:dyDescent="0.2">
      <c r="F263" s="112"/>
      <c r="G263" s="112"/>
      <c r="H263" s="112"/>
      <c r="I263" s="112"/>
      <c r="J263" s="112"/>
    </row>
    <row r="264" spans="6:10" s="3" customFormat="1" x14ac:dyDescent="0.2">
      <c r="F264" s="112"/>
      <c r="G264" s="112"/>
      <c r="H264" s="112"/>
      <c r="I264" s="112"/>
      <c r="J264" s="112"/>
    </row>
    <row r="265" spans="6:10" s="3" customFormat="1" x14ac:dyDescent="0.2">
      <c r="F265" s="112"/>
      <c r="G265" s="112"/>
      <c r="H265" s="112"/>
      <c r="I265" s="112"/>
      <c r="J265" s="112"/>
    </row>
    <row r="266" spans="6:10" s="3" customFormat="1" x14ac:dyDescent="0.2">
      <c r="F266" s="112"/>
      <c r="G266" s="112"/>
      <c r="H266" s="112"/>
      <c r="I266" s="112"/>
      <c r="J266" s="112"/>
    </row>
    <row r="267" spans="6:10" s="3" customFormat="1" x14ac:dyDescent="0.2">
      <c r="F267" s="112"/>
      <c r="G267" s="112"/>
      <c r="H267" s="112"/>
      <c r="I267" s="112"/>
      <c r="J267" s="112"/>
    </row>
    <row r="268" spans="6:10" s="3" customFormat="1" x14ac:dyDescent="0.2">
      <c r="F268" s="112"/>
      <c r="G268" s="112"/>
      <c r="H268" s="112"/>
      <c r="I268" s="112"/>
      <c r="J268" s="112"/>
    </row>
    <row r="269" spans="6:10" s="3" customFormat="1" x14ac:dyDescent="0.2">
      <c r="F269" s="112"/>
      <c r="G269" s="112"/>
      <c r="H269" s="112"/>
      <c r="I269" s="112"/>
      <c r="J269" s="112"/>
    </row>
    <row r="270" spans="6:10" s="3" customFormat="1" x14ac:dyDescent="0.2">
      <c r="F270" s="112"/>
      <c r="G270" s="112"/>
      <c r="H270" s="112"/>
      <c r="I270" s="112"/>
      <c r="J270" s="112"/>
    </row>
    <row r="271" spans="6:10" s="3" customFormat="1" x14ac:dyDescent="0.2">
      <c r="F271" s="112"/>
      <c r="G271" s="112"/>
      <c r="H271" s="112"/>
      <c r="I271" s="112"/>
      <c r="J271" s="112"/>
    </row>
    <row r="272" spans="6:10" s="3" customFormat="1" x14ac:dyDescent="0.2">
      <c r="F272" s="112"/>
      <c r="G272" s="112"/>
      <c r="H272" s="112"/>
      <c r="I272" s="112"/>
      <c r="J272" s="112"/>
    </row>
    <row r="273" spans="6:10" s="3" customFormat="1" x14ac:dyDescent="0.2">
      <c r="F273" s="112"/>
      <c r="G273" s="112"/>
      <c r="H273" s="112"/>
      <c r="I273" s="112"/>
      <c r="J273" s="112"/>
    </row>
    <row r="274" spans="6:10" s="3" customFormat="1" x14ac:dyDescent="0.2">
      <c r="F274" s="112"/>
      <c r="G274" s="112"/>
      <c r="H274" s="112"/>
      <c r="I274" s="112"/>
      <c r="J274" s="112"/>
    </row>
    <row r="275" spans="6:10" s="3" customFormat="1" x14ac:dyDescent="0.2">
      <c r="F275" s="112"/>
      <c r="G275" s="112"/>
      <c r="H275" s="112"/>
      <c r="I275" s="112"/>
      <c r="J275" s="112"/>
    </row>
    <row r="276" spans="6:10" s="3" customFormat="1" x14ac:dyDescent="0.2">
      <c r="F276" s="112"/>
      <c r="G276" s="112"/>
      <c r="H276" s="112"/>
      <c r="I276" s="112"/>
      <c r="J276" s="112"/>
    </row>
    <row r="277" spans="6:10" s="3" customFormat="1" x14ac:dyDescent="0.2">
      <c r="F277" s="112"/>
      <c r="G277" s="112"/>
      <c r="H277" s="112"/>
      <c r="I277" s="112"/>
      <c r="J277" s="112"/>
    </row>
    <row r="278" spans="6:10" s="3" customFormat="1" x14ac:dyDescent="0.2">
      <c r="F278" s="112"/>
      <c r="G278" s="112"/>
      <c r="H278" s="112"/>
      <c r="I278" s="112"/>
      <c r="J278" s="112"/>
    </row>
    <row r="279" spans="6:10" s="3" customFormat="1" x14ac:dyDescent="0.2">
      <c r="F279" s="112"/>
      <c r="G279" s="112"/>
      <c r="H279" s="112"/>
      <c r="I279" s="112"/>
      <c r="J279" s="112"/>
    </row>
    <row r="280" spans="6:10" s="3" customFormat="1" x14ac:dyDescent="0.2">
      <c r="F280" s="112"/>
      <c r="G280" s="112"/>
      <c r="H280" s="112"/>
      <c r="I280" s="112"/>
      <c r="J280" s="112"/>
    </row>
    <row r="281" spans="6:10" s="3" customFormat="1" x14ac:dyDescent="0.2">
      <c r="F281" s="112"/>
      <c r="G281" s="112"/>
      <c r="H281" s="112"/>
      <c r="I281" s="112"/>
      <c r="J281" s="112"/>
    </row>
    <row r="282" spans="6:10" s="3" customFormat="1" x14ac:dyDescent="0.2">
      <c r="F282" s="112"/>
      <c r="G282" s="112"/>
      <c r="H282" s="112"/>
      <c r="I282" s="112"/>
      <c r="J282" s="112"/>
    </row>
    <row r="283" spans="6:10" s="3" customFormat="1" x14ac:dyDescent="0.2">
      <c r="F283" s="112"/>
      <c r="G283" s="112"/>
      <c r="H283" s="112"/>
      <c r="I283" s="112"/>
      <c r="J283" s="112"/>
    </row>
    <row r="284" spans="6:10" s="3" customFormat="1" x14ac:dyDescent="0.2">
      <c r="F284" s="112"/>
      <c r="G284" s="112"/>
      <c r="H284" s="112"/>
      <c r="I284" s="112"/>
      <c r="J284" s="112"/>
    </row>
    <row r="285" spans="6:10" s="3" customFormat="1" x14ac:dyDescent="0.2">
      <c r="F285" s="112"/>
      <c r="G285" s="112"/>
      <c r="H285" s="112"/>
      <c r="I285" s="112"/>
      <c r="J285" s="112"/>
    </row>
    <row r="286" spans="6:10" s="3" customFormat="1" x14ac:dyDescent="0.2">
      <c r="F286" s="112"/>
      <c r="G286" s="112"/>
      <c r="H286" s="112"/>
      <c r="I286" s="112"/>
      <c r="J286" s="112"/>
    </row>
    <row r="287" spans="6:10" s="3" customFormat="1" x14ac:dyDescent="0.2">
      <c r="F287" s="112"/>
      <c r="G287" s="112"/>
      <c r="H287" s="112"/>
      <c r="I287" s="112"/>
      <c r="J287" s="112"/>
    </row>
    <row r="288" spans="6:10" s="3" customFormat="1" x14ac:dyDescent="0.2">
      <c r="F288" s="112"/>
      <c r="G288" s="112"/>
      <c r="H288" s="112"/>
      <c r="I288" s="112"/>
      <c r="J288" s="112"/>
    </row>
    <row r="289" spans="6:10" s="3" customFormat="1" x14ac:dyDescent="0.2">
      <c r="F289" s="112"/>
      <c r="G289" s="112"/>
      <c r="H289" s="112"/>
      <c r="I289" s="112"/>
      <c r="J289" s="112"/>
    </row>
    <row r="290" spans="6:10" s="3" customFormat="1" x14ac:dyDescent="0.2">
      <c r="F290" s="112"/>
      <c r="G290" s="112"/>
      <c r="H290" s="112"/>
      <c r="I290" s="112"/>
      <c r="J290" s="112"/>
    </row>
    <row r="291" spans="6:10" s="3" customFormat="1" x14ac:dyDescent="0.2">
      <c r="F291" s="112"/>
      <c r="G291" s="112"/>
      <c r="H291" s="112"/>
      <c r="I291" s="112"/>
      <c r="J291" s="112"/>
    </row>
    <row r="292" spans="6:10" s="3" customFormat="1" x14ac:dyDescent="0.2">
      <c r="F292" s="112"/>
      <c r="G292" s="112"/>
      <c r="H292" s="112"/>
      <c r="I292" s="112"/>
      <c r="J292" s="112"/>
    </row>
    <row r="293" spans="6:10" s="3" customFormat="1" x14ac:dyDescent="0.2">
      <c r="F293" s="112"/>
      <c r="G293" s="112"/>
      <c r="H293" s="112"/>
      <c r="I293" s="112"/>
      <c r="J293" s="112"/>
    </row>
    <row r="294" spans="6:10" s="3" customFormat="1" x14ac:dyDescent="0.2">
      <c r="F294" s="112"/>
      <c r="G294" s="112"/>
      <c r="H294" s="112"/>
      <c r="I294" s="112"/>
      <c r="J294" s="112"/>
    </row>
    <row r="295" spans="6:10" s="3" customFormat="1" x14ac:dyDescent="0.2">
      <c r="F295" s="112"/>
      <c r="G295" s="112"/>
      <c r="H295" s="112"/>
      <c r="I295" s="112"/>
      <c r="J295" s="112"/>
    </row>
    <row r="296" spans="6:10" s="3" customFormat="1" x14ac:dyDescent="0.2">
      <c r="F296" s="112"/>
      <c r="G296" s="112"/>
      <c r="H296" s="112"/>
      <c r="I296" s="112"/>
      <c r="J296" s="112"/>
    </row>
    <row r="297" spans="6:10" s="3" customFormat="1" x14ac:dyDescent="0.2">
      <c r="F297" s="112"/>
      <c r="G297" s="112"/>
      <c r="H297" s="112"/>
      <c r="I297" s="112"/>
      <c r="J297" s="112"/>
    </row>
    <row r="298" spans="6:10" s="3" customFormat="1" x14ac:dyDescent="0.2">
      <c r="F298" s="112"/>
      <c r="G298" s="112"/>
      <c r="H298" s="112"/>
      <c r="I298" s="112"/>
      <c r="J298" s="112"/>
    </row>
    <row r="299" spans="6:10" s="3" customFormat="1" x14ac:dyDescent="0.2">
      <c r="F299" s="112"/>
      <c r="G299" s="112"/>
      <c r="H299" s="112"/>
      <c r="I299" s="112"/>
      <c r="J299" s="112"/>
    </row>
    <row r="300" spans="6:10" s="3" customFormat="1" x14ac:dyDescent="0.2">
      <c r="F300" s="112"/>
      <c r="G300" s="112"/>
      <c r="H300" s="112"/>
      <c r="I300" s="112"/>
      <c r="J300" s="112"/>
    </row>
    <row r="301" spans="6:10" s="3" customFormat="1" x14ac:dyDescent="0.2">
      <c r="F301" s="112"/>
      <c r="G301" s="112"/>
      <c r="H301" s="112"/>
      <c r="I301" s="112"/>
      <c r="J301" s="112"/>
    </row>
    <row r="302" spans="6:10" s="3" customFormat="1" x14ac:dyDescent="0.2">
      <c r="F302" s="112"/>
      <c r="G302" s="112"/>
      <c r="H302" s="112"/>
      <c r="I302" s="112"/>
      <c r="J302" s="112"/>
    </row>
    <row r="303" spans="6:10" s="3" customFormat="1" x14ac:dyDescent="0.2">
      <c r="F303" s="112"/>
      <c r="G303" s="112"/>
      <c r="H303" s="112"/>
      <c r="I303" s="112"/>
      <c r="J303" s="112"/>
    </row>
    <row r="304" spans="6:10" s="3" customFormat="1" x14ac:dyDescent="0.2">
      <c r="F304" s="112"/>
      <c r="G304" s="112"/>
      <c r="H304" s="112"/>
      <c r="I304" s="112"/>
      <c r="J304" s="112"/>
    </row>
    <row r="305" spans="6:10" s="3" customFormat="1" x14ac:dyDescent="0.2">
      <c r="F305" s="112"/>
      <c r="G305" s="112"/>
      <c r="H305" s="112"/>
      <c r="I305" s="112"/>
      <c r="J305" s="112"/>
    </row>
    <row r="306" spans="6:10" s="3" customFormat="1" x14ac:dyDescent="0.2">
      <c r="F306" s="112"/>
      <c r="G306" s="112"/>
      <c r="H306" s="112"/>
      <c r="I306" s="112"/>
      <c r="J306" s="112"/>
    </row>
    <row r="307" spans="6:10" s="3" customFormat="1" x14ac:dyDescent="0.2">
      <c r="F307" s="112"/>
      <c r="G307" s="112"/>
      <c r="H307" s="112"/>
      <c r="I307" s="112"/>
      <c r="J307" s="112"/>
    </row>
    <row r="308" spans="6:10" s="3" customFormat="1" x14ac:dyDescent="0.2">
      <c r="F308" s="112"/>
      <c r="G308" s="112"/>
      <c r="H308" s="112"/>
      <c r="I308" s="112"/>
      <c r="J308" s="112"/>
    </row>
    <row r="309" spans="6:10" s="3" customFormat="1" x14ac:dyDescent="0.2">
      <c r="F309" s="112"/>
      <c r="G309" s="112"/>
      <c r="H309" s="112"/>
      <c r="I309" s="112"/>
      <c r="J309" s="112"/>
    </row>
    <row r="310" spans="6:10" s="3" customFormat="1" x14ac:dyDescent="0.2">
      <c r="F310" s="112"/>
      <c r="G310" s="112"/>
      <c r="H310" s="112"/>
      <c r="I310" s="112"/>
      <c r="J310" s="112"/>
    </row>
    <row r="311" spans="6:10" s="3" customFormat="1" x14ac:dyDescent="0.2">
      <c r="F311" s="112"/>
      <c r="G311" s="112"/>
      <c r="H311" s="112"/>
      <c r="I311" s="112"/>
      <c r="J311" s="112"/>
    </row>
    <row r="312" spans="6:10" s="3" customFormat="1" x14ac:dyDescent="0.2">
      <c r="F312" s="112"/>
      <c r="G312" s="112"/>
      <c r="H312" s="112"/>
      <c r="I312" s="112"/>
      <c r="J312" s="112"/>
    </row>
    <row r="313" spans="6:10" s="3" customFormat="1" x14ac:dyDescent="0.2">
      <c r="F313" s="112"/>
      <c r="G313" s="112"/>
      <c r="H313" s="112"/>
      <c r="I313" s="112"/>
      <c r="J313" s="112"/>
    </row>
    <row r="314" spans="6:10" s="3" customFormat="1" x14ac:dyDescent="0.2">
      <c r="F314" s="112"/>
      <c r="G314" s="112"/>
      <c r="H314" s="112"/>
      <c r="I314" s="112"/>
      <c r="J314" s="112"/>
    </row>
    <row r="315" spans="6:10" s="3" customFormat="1" x14ac:dyDescent="0.2">
      <c r="F315" s="112"/>
      <c r="G315" s="112"/>
      <c r="H315" s="112"/>
      <c r="I315" s="112"/>
      <c r="J315" s="112"/>
    </row>
    <row r="316" spans="6:10" s="3" customFormat="1" x14ac:dyDescent="0.2">
      <c r="F316" s="112"/>
      <c r="G316" s="112"/>
      <c r="H316" s="112"/>
      <c r="I316" s="112"/>
      <c r="J316" s="112"/>
    </row>
    <row r="317" spans="6:10" s="3" customFormat="1" x14ac:dyDescent="0.2">
      <c r="F317" s="112"/>
      <c r="G317" s="112"/>
      <c r="H317" s="112"/>
      <c r="I317" s="112"/>
      <c r="J317" s="112"/>
    </row>
    <row r="318" spans="6:10" s="3" customFormat="1" x14ac:dyDescent="0.2">
      <c r="F318" s="112"/>
      <c r="G318" s="112"/>
      <c r="H318" s="112"/>
      <c r="I318" s="112"/>
      <c r="J318" s="112"/>
    </row>
    <row r="319" spans="6:10" s="3" customFormat="1" x14ac:dyDescent="0.2">
      <c r="F319" s="112"/>
      <c r="G319" s="112"/>
      <c r="H319" s="112"/>
      <c r="I319" s="112"/>
      <c r="J319" s="112"/>
    </row>
    <row r="320" spans="6:10" s="3" customFormat="1" x14ac:dyDescent="0.2">
      <c r="F320" s="112"/>
      <c r="G320" s="112"/>
      <c r="H320" s="112"/>
      <c r="I320" s="112"/>
      <c r="J320" s="112"/>
    </row>
    <row r="321" spans="6:10" s="3" customFormat="1" x14ac:dyDescent="0.2">
      <c r="F321" s="112"/>
      <c r="G321" s="112"/>
      <c r="H321" s="112"/>
      <c r="I321" s="112"/>
      <c r="J321" s="112"/>
    </row>
    <row r="322" spans="6:10" s="3" customFormat="1" x14ac:dyDescent="0.2">
      <c r="F322" s="112"/>
      <c r="G322" s="112"/>
      <c r="H322" s="112"/>
      <c r="I322" s="112"/>
      <c r="J322" s="112"/>
    </row>
    <row r="323" spans="6:10" s="3" customFormat="1" x14ac:dyDescent="0.2">
      <c r="F323" s="112"/>
      <c r="G323" s="112"/>
      <c r="H323" s="112"/>
      <c r="I323" s="112"/>
      <c r="J323" s="112"/>
    </row>
    <row r="324" spans="6:10" s="3" customFormat="1" x14ac:dyDescent="0.2">
      <c r="F324" s="112"/>
      <c r="G324" s="112"/>
      <c r="H324" s="112"/>
      <c r="I324" s="112"/>
      <c r="J324" s="112"/>
    </row>
    <row r="325" spans="6:10" s="3" customFormat="1" x14ac:dyDescent="0.2">
      <c r="F325" s="112"/>
      <c r="G325" s="112"/>
      <c r="H325" s="112"/>
      <c r="I325" s="112"/>
      <c r="J325" s="112"/>
    </row>
    <row r="326" spans="6:10" s="3" customFormat="1" x14ac:dyDescent="0.2">
      <c r="F326" s="112"/>
      <c r="G326" s="112"/>
      <c r="H326" s="112"/>
      <c r="I326" s="112"/>
      <c r="J326" s="112"/>
    </row>
    <row r="327" spans="6:10" s="3" customFormat="1" x14ac:dyDescent="0.2">
      <c r="F327" s="112"/>
      <c r="G327" s="112"/>
      <c r="H327" s="112"/>
      <c r="I327" s="112"/>
      <c r="J327" s="112"/>
    </row>
    <row r="328" spans="6:10" s="3" customFormat="1" x14ac:dyDescent="0.2">
      <c r="F328" s="112"/>
      <c r="G328" s="112"/>
      <c r="H328" s="112"/>
      <c r="I328" s="112"/>
      <c r="J328" s="112"/>
    </row>
    <row r="329" spans="6:10" s="3" customFormat="1" x14ac:dyDescent="0.2">
      <c r="F329" s="112"/>
      <c r="G329" s="112"/>
      <c r="H329" s="112"/>
      <c r="I329" s="112"/>
      <c r="J329" s="112"/>
    </row>
    <row r="330" spans="6:10" s="3" customFormat="1" x14ac:dyDescent="0.2">
      <c r="F330" s="112"/>
      <c r="G330" s="112"/>
      <c r="H330" s="112"/>
      <c r="I330" s="112"/>
      <c r="J330" s="112"/>
    </row>
    <row r="331" spans="6:10" s="3" customFormat="1" x14ac:dyDescent="0.2">
      <c r="F331" s="112"/>
      <c r="G331" s="112"/>
      <c r="H331" s="112"/>
      <c r="I331" s="112"/>
      <c r="J331" s="112"/>
    </row>
    <row r="332" spans="6:10" s="3" customFormat="1" x14ac:dyDescent="0.2">
      <c r="F332" s="112"/>
      <c r="G332" s="112"/>
      <c r="H332" s="112"/>
      <c r="I332" s="112"/>
      <c r="J332" s="112"/>
    </row>
    <row r="333" spans="6:10" s="3" customFormat="1" x14ac:dyDescent="0.2">
      <c r="F333" s="112"/>
      <c r="G333" s="112"/>
      <c r="H333" s="112"/>
      <c r="I333" s="112"/>
      <c r="J333" s="112"/>
    </row>
    <row r="334" spans="6:10" s="3" customFormat="1" x14ac:dyDescent="0.2">
      <c r="F334" s="112"/>
      <c r="G334" s="112"/>
      <c r="H334" s="112"/>
      <c r="I334" s="112"/>
      <c r="J334" s="112"/>
    </row>
    <row r="335" spans="6:10" s="3" customFormat="1" x14ac:dyDescent="0.2">
      <c r="F335" s="112"/>
      <c r="G335" s="112"/>
      <c r="H335" s="112"/>
      <c r="I335" s="112"/>
      <c r="J335" s="112"/>
    </row>
    <row r="336" spans="6:10" s="3" customFormat="1" x14ac:dyDescent="0.2">
      <c r="F336" s="112"/>
      <c r="G336" s="112"/>
      <c r="H336" s="112"/>
      <c r="I336" s="112"/>
      <c r="J336" s="112"/>
    </row>
    <row r="337" spans="6:10" s="3" customFormat="1" x14ac:dyDescent="0.2">
      <c r="F337" s="112"/>
      <c r="G337" s="112"/>
      <c r="H337" s="112"/>
      <c r="I337" s="112"/>
      <c r="J337" s="112"/>
    </row>
    <row r="338" spans="6:10" s="3" customFormat="1" x14ac:dyDescent="0.2">
      <c r="F338" s="112"/>
      <c r="G338" s="112"/>
      <c r="H338" s="112"/>
      <c r="I338" s="112"/>
      <c r="J338" s="112"/>
    </row>
    <row r="339" spans="6:10" s="3" customFormat="1" x14ac:dyDescent="0.2">
      <c r="F339" s="112"/>
      <c r="G339" s="112"/>
      <c r="H339" s="112"/>
      <c r="I339" s="112"/>
      <c r="J339" s="112"/>
    </row>
    <row r="340" spans="6:10" s="3" customFormat="1" x14ac:dyDescent="0.2">
      <c r="F340" s="112"/>
      <c r="G340" s="112"/>
      <c r="H340" s="112"/>
      <c r="I340" s="112"/>
      <c r="J340" s="112"/>
    </row>
    <row r="341" spans="6:10" s="3" customFormat="1" x14ac:dyDescent="0.2">
      <c r="F341" s="112"/>
      <c r="G341" s="112"/>
      <c r="H341" s="112"/>
      <c r="I341" s="112"/>
      <c r="J341" s="112"/>
    </row>
    <row r="342" spans="6:10" s="3" customFormat="1" x14ac:dyDescent="0.2">
      <c r="F342" s="112"/>
      <c r="G342" s="112"/>
      <c r="H342" s="112"/>
      <c r="I342" s="112"/>
      <c r="J342" s="112"/>
    </row>
    <row r="343" spans="6:10" s="3" customFormat="1" x14ac:dyDescent="0.2">
      <c r="F343" s="112"/>
      <c r="G343" s="112"/>
      <c r="H343" s="112"/>
      <c r="I343" s="112"/>
      <c r="J343" s="112"/>
    </row>
    <row r="344" spans="6:10" s="3" customFormat="1" x14ac:dyDescent="0.2">
      <c r="F344" s="112"/>
      <c r="G344" s="112"/>
      <c r="H344" s="112"/>
      <c r="I344" s="112"/>
      <c r="J344" s="112"/>
    </row>
    <row r="345" spans="6:10" s="3" customFormat="1" x14ac:dyDescent="0.2">
      <c r="F345" s="112"/>
      <c r="G345" s="112"/>
      <c r="H345" s="112"/>
      <c r="I345" s="112"/>
      <c r="J345" s="112"/>
    </row>
    <row r="346" spans="6:10" s="3" customFormat="1" x14ac:dyDescent="0.2">
      <c r="F346" s="112"/>
      <c r="G346" s="112"/>
      <c r="H346" s="112"/>
      <c r="I346" s="112"/>
      <c r="J346" s="112"/>
    </row>
    <row r="347" spans="6:10" s="3" customFormat="1" x14ac:dyDescent="0.2">
      <c r="F347" s="112"/>
      <c r="G347" s="112"/>
      <c r="H347" s="112"/>
      <c r="I347" s="112"/>
      <c r="J347" s="112"/>
    </row>
    <row r="348" spans="6:10" s="3" customFormat="1" x14ac:dyDescent="0.2">
      <c r="F348" s="112"/>
      <c r="G348" s="112"/>
      <c r="H348" s="112"/>
      <c r="I348" s="112"/>
      <c r="J348" s="112"/>
    </row>
    <row r="349" spans="6:10" s="3" customFormat="1" x14ac:dyDescent="0.2">
      <c r="F349" s="112"/>
      <c r="G349" s="112"/>
      <c r="H349" s="112"/>
      <c r="I349" s="112"/>
      <c r="J349" s="112"/>
    </row>
    <row r="350" spans="6:10" s="3" customFormat="1" x14ac:dyDescent="0.2">
      <c r="F350" s="112"/>
      <c r="G350" s="112"/>
      <c r="H350" s="112"/>
      <c r="I350" s="112"/>
      <c r="J350" s="112"/>
    </row>
    <row r="351" spans="6:10" s="3" customFormat="1" x14ac:dyDescent="0.2">
      <c r="F351" s="112"/>
      <c r="G351" s="112"/>
      <c r="H351" s="112"/>
      <c r="I351" s="112"/>
      <c r="J351" s="112"/>
    </row>
    <row r="352" spans="6:10" s="3" customFormat="1" x14ac:dyDescent="0.2">
      <c r="F352" s="112"/>
      <c r="G352" s="112"/>
      <c r="H352" s="112"/>
      <c r="I352" s="112"/>
      <c r="J352" s="112"/>
    </row>
    <row r="353" spans="6:10" s="3" customFormat="1" x14ac:dyDescent="0.2">
      <c r="F353" s="112"/>
      <c r="G353" s="112"/>
      <c r="H353" s="112"/>
      <c r="I353" s="112"/>
      <c r="J353" s="112"/>
    </row>
    <row r="354" spans="6:10" s="3" customFormat="1" x14ac:dyDescent="0.2">
      <c r="F354" s="112"/>
      <c r="G354" s="112"/>
      <c r="H354" s="112"/>
      <c r="I354" s="112"/>
      <c r="J354" s="112"/>
    </row>
    <row r="355" spans="6:10" s="3" customFormat="1" x14ac:dyDescent="0.2">
      <c r="F355" s="112"/>
      <c r="G355" s="112"/>
      <c r="H355" s="112"/>
      <c r="I355" s="112"/>
      <c r="J355" s="112"/>
    </row>
    <row r="356" spans="6:10" s="3" customFormat="1" x14ac:dyDescent="0.2">
      <c r="F356" s="112"/>
      <c r="G356" s="112"/>
      <c r="H356" s="112"/>
      <c r="I356" s="112"/>
      <c r="J356" s="112"/>
    </row>
    <row r="357" spans="6:10" s="3" customFormat="1" x14ac:dyDescent="0.2">
      <c r="F357" s="112"/>
      <c r="G357" s="112"/>
      <c r="H357" s="112"/>
      <c r="I357" s="112"/>
      <c r="J357" s="112"/>
    </row>
    <row r="358" spans="6:10" s="3" customFormat="1" x14ac:dyDescent="0.2">
      <c r="F358" s="112"/>
      <c r="G358" s="112"/>
      <c r="H358" s="112"/>
      <c r="I358" s="112"/>
      <c r="J358" s="112"/>
    </row>
    <row r="359" spans="6:10" s="3" customFormat="1" x14ac:dyDescent="0.2">
      <c r="F359" s="112"/>
      <c r="G359" s="112"/>
      <c r="H359" s="112"/>
      <c r="I359" s="112"/>
      <c r="J359" s="112"/>
    </row>
    <row r="360" spans="6:10" s="3" customFormat="1" x14ac:dyDescent="0.2">
      <c r="F360" s="112"/>
      <c r="G360" s="112"/>
      <c r="H360" s="112"/>
      <c r="I360" s="112"/>
      <c r="J360" s="112"/>
    </row>
    <row r="361" spans="6:10" s="3" customFormat="1" x14ac:dyDescent="0.2">
      <c r="F361" s="112"/>
      <c r="G361" s="112"/>
      <c r="H361" s="112"/>
      <c r="I361" s="112"/>
      <c r="J361" s="112"/>
    </row>
    <row r="362" spans="6:10" s="3" customFormat="1" x14ac:dyDescent="0.2">
      <c r="F362" s="112"/>
      <c r="G362" s="112"/>
      <c r="H362" s="112"/>
      <c r="I362" s="112"/>
      <c r="J362" s="112"/>
    </row>
    <row r="363" spans="6:10" s="3" customFormat="1" x14ac:dyDescent="0.2">
      <c r="F363" s="112"/>
      <c r="G363" s="112"/>
      <c r="H363" s="112"/>
      <c r="I363" s="112"/>
      <c r="J363" s="112"/>
    </row>
    <row r="364" spans="6:10" s="3" customFormat="1" x14ac:dyDescent="0.2">
      <c r="F364" s="112"/>
      <c r="G364" s="112"/>
      <c r="H364" s="112"/>
      <c r="I364" s="112"/>
      <c r="J364" s="112"/>
    </row>
    <row r="365" spans="6:10" s="3" customFormat="1" x14ac:dyDescent="0.2">
      <c r="F365" s="112"/>
      <c r="G365" s="112"/>
      <c r="H365" s="112"/>
      <c r="I365" s="112"/>
      <c r="J365" s="112"/>
    </row>
    <row r="366" spans="6:10" s="3" customFormat="1" x14ac:dyDescent="0.2">
      <c r="F366" s="112"/>
      <c r="G366" s="112"/>
      <c r="H366" s="112"/>
      <c r="I366" s="112"/>
      <c r="J366" s="112"/>
    </row>
    <row r="367" spans="6:10" s="3" customFormat="1" x14ac:dyDescent="0.2">
      <c r="F367" s="112"/>
      <c r="G367" s="112"/>
      <c r="H367" s="112"/>
      <c r="I367" s="112"/>
      <c r="J367" s="112"/>
    </row>
    <row r="368" spans="6:10" s="3" customFormat="1" x14ac:dyDescent="0.2">
      <c r="F368" s="112"/>
      <c r="G368" s="112"/>
      <c r="H368" s="112"/>
      <c r="I368" s="112"/>
      <c r="J368" s="112"/>
    </row>
    <row r="369" spans="6:10" s="3" customFormat="1" x14ac:dyDescent="0.2">
      <c r="F369" s="112"/>
      <c r="G369" s="112"/>
      <c r="H369" s="112"/>
      <c r="I369" s="112"/>
      <c r="J369" s="112"/>
    </row>
    <row r="370" spans="6:10" s="3" customFormat="1" x14ac:dyDescent="0.2">
      <c r="F370" s="112"/>
      <c r="G370" s="112"/>
      <c r="H370" s="112"/>
      <c r="I370" s="112"/>
      <c r="J370" s="112"/>
    </row>
    <row r="371" spans="6:10" s="3" customFormat="1" x14ac:dyDescent="0.2">
      <c r="F371" s="112"/>
      <c r="G371" s="112"/>
      <c r="H371" s="112"/>
      <c r="I371" s="112"/>
      <c r="J371" s="112"/>
    </row>
    <row r="372" spans="6:10" s="3" customFormat="1" x14ac:dyDescent="0.2">
      <c r="F372" s="112"/>
      <c r="G372" s="112"/>
      <c r="H372" s="112"/>
      <c r="I372" s="112"/>
      <c r="J372" s="112"/>
    </row>
    <row r="373" spans="6:10" s="3" customFormat="1" x14ac:dyDescent="0.2">
      <c r="F373" s="112"/>
      <c r="G373" s="112"/>
      <c r="H373" s="112"/>
      <c r="I373" s="112"/>
      <c r="J373" s="112"/>
    </row>
    <row r="374" spans="6:10" s="3" customFormat="1" x14ac:dyDescent="0.2">
      <c r="F374" s="112"/>
      <c r="G374" s="112"/>
      <c r="H374" s="112"/>
      <c r="I374" s="112"/>
      <c r="J374" s="112"/>
    </row>
    <row r="375" spans="6:10" s="3" customFormat="1" x14ac:dyDescent="0.2">
      <c r="F375" s="112"/>
      <c r="G375" s="112"/>
      <c r="H375" s="112"/>
      <c r="I375" s="112"/>
      <c r="J375" s="112"/>
    </row>
    <row r="376" spans="6:10" s="3" customFormat="1" x14ac:dyDescent="0.2">
      <c r="F376" s="112"/>
      <c r="G376" s="112"/>
      <c r="H376" s="112"/>
      <c r="I376" s="112"/>
      <c r="J376" s="112"/>
    </row>
    <row r="377" spans="6:10" s="3" customFormat="1" x14ac:dyDescent="0.2">
      <c r="F377" s="112"/>
      <c r="G377" s="112"/>
      <c r="H377" s="112"/>
      <c r="I377" s="112"/>
      <c r="J377" s="112"/>
    </row>
    <row r="378" spans="6:10" s="3" customFormat="1" x14ac:dyDescent="0.2">
      <c r="F378" s="112"/>
      <c r="G378" s="112"/>
      <c r="H378" s="112"/>
      <c r="I378" s="112"/>
      <c r="J378" s="112"/>
    </row>
    <row r="379" spans="6:10" s="3" customFormat="1" x14ac:dyDescent="0.2">
      <c r="F379" s="112"/>
      <c r="G379" s="112"/>
      <c r="H379" s="112"/>
      <c r="I379" s="112"/>
      <c r="J379" s="112"/>
    </row>
    <row r="380" spans="6:10" s="3" customFormat="1" x14ac:dyDescent="0.2">
      <c r="F380" s="112"/>
      <c r="G380" s="112"/>
      <c r="H380" s="112"/>
      <c r="I380" s="112"/>
      <c r="J380" s="112"/>
    </row>
    <row r="381" spans="6:10" s="3" customFormat="1" x14ac:dyDescent="0.2">
      <c r="F381" s="112"/>
      <c r="G381" s="112"/>
      <c r="H381" s="112"/>
      <c r="I381" s="112"/>
      <c r="J381" s="112"/>
    </row>
    <row r="382" spans="6:10" s="3" customFormat="1" x14ac:dyDescent="0.2">
      <c r="F382" s="112"/>
      <c r="G382" s="112"/>
      <c r="H382" s="112"/>
      <c r="I382" s="112"/>
      <c r="J382" s="112"/>
    </row>
    <row r="383" spans="6:10" s="3" customFormat="1" x14ac:dyDescent="0.2">
      <c r="F383" s="112"/>
      <c r="G383" s="112"/>
      <c r="H383" s="112"/>
      <c r="I383" s="112"/>
      <c r="J383" s="112"/>
    </row>
    <row r="384" spans="6:10" s="3" customFormat="1" x14ac:dyDescent="0.2">
      <c r="F384" s="112"/>
      <c r="G384" s="112"/>
      <c r="H384" s="112"/>
      <c r="I384" s="112"/>
      <c r="J384" s="112"/>
    </row>
    <row r="385" spans="6:10" s="3" customFormat="1" x14ac:dyDescent="0.2">
      <c r="F385" s="112"/>
      <c r="G385" s="112"/>
      <c r="H385" s="112"/>
      <c r="I385" s="112"/>
      <c r="J385" s="112"/>
    </row>
    <row r="386" spans="6:10" s="3" customFormat="1" x14ac:dyDescent="0.2">
      <c r="F386" s="112"/>
      <c r="G386" s="112"/>
      <c r="H386" s="112"/>
      <c r="I386" s="112"/>
      <c r="J386" s="112"/>
    </row>
    <row r="387" spans="6:10" s="3" customFormat="1" x14ac:dyDescent="0.2">
      <c r="F387" s="112"/>
      <c r="G387" s="112"/>
      <c r="H387" s="112"/>
      <c r="I387" s="112"/>
      <c r="J387" s="112"/>
    </row>
    <row r="388" spans="6:10" s="3" customFormat="1" x14ac:dyDescent="0.2">
      <c r="F388" s="112"/>
      <c r="G388" s="112"/>
      <c r="H388" s="112"/>
      <c r="I388" s="112"/>
      <c r="J388" s="112"/>
    </row>
    <row r="389" spans="6:10" s="3" customFormat="1" x14ac:dyDescent="0.2">
      <c r="F389" s="112"/>
      <c r="G389" s="112"/>
      <c r="H389" s="112"/>
      <c r="I389" s="112"/>
      <c r="J389" s="112"/>
    </row>
    <row r="390" spans="6:10" s="3" customFormat="1" x14ac:dyDescent="0.2">
      <c r="F390" s="112"/>
      <c r="G390" s="112"/>
      <c r="H390" s="112"/>
      <c r="I390" s="112"/>
      <c r="J390" s="112"/>
    </row>
    <row r="391" spans="6:10" s="3" customFormat="1" x14ac:dyDescent="0.2">
      <c r="F391" s="112"/>
      <c r="G391" s="112"/>
      <c r="H391" s="112"/>
      <c r="I391" s="112"/>
      <c r="J391" s="112"/>
    </row>
    <row r="392" spans="6:10" s="3" customFormat="1" x14ac:dyDescent="0.2">
      <c r="F392" s="112"/>
      <c r="G392" s="112"/>
      <c r="H392" s="112"/>
      <c r="I392" s="112"/>
      <c r="J392" s="112"/>
    </row>
    <row r="393" spans="6:10" s="3" customFormat="1" x14ac:dyDescent="0.2">
      <c r="F393" s="112"/>
      <c r="G393" s="112"/>
      <c r="H393" s="112"/>
      <c r="I393" s="112"/>
      <c r="J393" s="112"/>
    </row>
    <row r="394" spans="6:10" s="3" customFormat="1" x14ac:dyDescent="0.2">
      <c r="F394" s="112"/>
      <c r="G394" s="112"/>
      <c r="H394" s="112"/>
      <c r="I394" s="112"/>
      <c r="J394" s="112"/>
    </row>
    <row r="395" spans="6:10" s="3" customFormat="1" x14ac:dyDescent="0.2">
      <c r="F395" s="112"/>
      <c r="G395" s="112"/>
      <c r="H395" s="112"/>
      <c r="I395" s="112"/>
      <c r="J395" s="112"/>
    </row>
    <row r="396" spans="6:10" s="3" customFormat="1" x14ac:dyDescent="0.2">
      <c r="F396" s="112"/>
      <c r="G396" s="112"/>
      <c r="H396" s="112"/>
      <c r="I396" s="112"/>
      <c r="J396" s="112"/>
    </row>
    <row r="397" spans="6:10" s="3" customFormat="1" x14ac:dyDescent="0.2">
      <c r="F397" s="112"/>
      <c r="G397" s="112"/>
      <c r="H397" s="112"/>
      <c r="I397" s="112"/>
      <c r="J397" s="112"/>
    </row>
    <row r="398" spans="6:10" s="3" customFormat="1" x14ac:dyDescent="0.2">
      <c r="F398" s="112"/>
      <c r="G398" s="112"/>
      <c r="H398" s="112"/>
      <c r="I398" s="112"/>
      <c r="J398" s="112"/>
    </row>
    <row r="399" spans="6:10" s="3" customFormat="1" x14ac:dyDescent="0.2">
      <c r="F399" s="112"/>
      <c r="G399" s="112"/>
      <c r="H399" s="112"/>
      <c r="I399" s="112"/>
      <c r="J399" s="112"/>
    </row>
    <row r="400" spans="6:10" s="3" customFormat="1" x14ac:dyDescent="0.2">
      <c r="F400" s="112"/>
      <c r="G400" s="112"/>
      <c r="H400" s="112"/>
      <c r="I400" s="112"/>
      <c r="J400" s="112"/>
    </row>
    <row r="401" spans="6:10" s="3" customFormat="1" x14ac:dyDescent="0.2">
      <c r="F401" s="112"/>
      <c r="G401" s="112"/>
      <c r="H401" s="112"/>
      <c r="I401" s="112"/>
      <c r="J401" s="112"/>
    </row>
    <row r="402" spans="6:10" s="3" customFormat="1" x14ac:dyDescent="0.2">
      <c r="F402" s="112"/>
      <c r="G402" s="112"/>
      <c r="H402" s="112"/>
      <c r="I402" s="112"/>
      <c r="J402" s="112"/>
    </row>
    <row r="403" spans="6:10" s="3" customFormat="1" x14ac:dyDescent="0.2">
      <c r="F403" s="112"/>
      <c r="G403" s="112"/>
      <c r="H403" s="112"/>
      <c r="I403" s="112"/>
      <c r="J403" s="112"/>
    </row>
    <row r="404" spans="6:10" s="3" customFormat="1" x14ac:dyDescent="0.2">
      <c r="F404" s="112"/>
      <c r="G404" s="112"/>
      <c r="H404" s="112"/>
      <c r="I404" s="112"/>
      <c r="J404" s="112"/>
    </row>
    <row r="405" spans="6:10" s="3" customFormat="1" x14ac:dyDescent="0.2">
      <c r="F405" s="112"/>
      <c r="G405" s="112"/>
      <c r="H405" s="112"/>
      <c r="I405" s="112"/>
      <c r="J405" s="112"/>
    </row>
    <row r="406" spans="6:10" s="3" customFormat="1" x14ac:dyDescent="0.2">
      <c r="F406" s="112"/>
      <c r="G406" s="112"/>
      <c r="H406" s="112"/>
      <c r="I406" s="112"/>
      <c r="J406" s="112"/>
    </row>
    <row r="407" spans="6:10" s="3" customFormat="1" x14ac:dyDescent="0.2">
      <c r="F407" s="112"/>
      <c r="G407" s="112"/>
      <c r="H407" s="112"/>
      <c r="I407" s="112"/>
      <c r="J407" s="112"/>
    </row>
    <row r="408" spans="6:10" s="3" customFormat="1" x14ac:dyDescent="0.2">
      <c r="F408" s="112"/>
      <c r="G408" s="112"/>
      <c r="H408" s="112"/>
      <c r="I408" s="112"/>
      <c r="J408" s="112"/>
    </row>
    <row r="409" spans="6:10" s="3" customFormat="1" x14ac:dyDescent="0.2">
      <c r="F409" s="112"/>
      <c r="G409" s="112"/>
      <c r="H409" s="112"/>
      <c r="I409" s="112"/>
      <c r="J409" s="112"/>
    </row>
    <row r="410" spans="6:10" s="3" customFormat="1" x14ac:dyDescent="0.2">
      <c r="F410" s="112"/>
      <c r="G410" s="112"/>
      <c r="H410" s="112"/>
      <c r="I410" s="112"/>
      <c r="J410" s="112"/>
    </row>
    <row r="411" spans="6:10" s="3" customFormat="1" x14ac:dyDescent="0.2">
      <c r="F411" s="112"/>
      <c r="G411" s="112"/>
      <c r="H411" s="112"/>
      <c r="I411" s="112"/>
      <c r="J411" s="112"/>
    </row>
    <row r="412" spans="6:10" s="3" customFormat="1" x14ac:dyDescent="0.2">
      <c r="F412" s="112"/>
      <c r="G412" s="112"/>
      <c r="H412" s="112"/>
      <c r="I412" s="112"/>
      <c r="J412" s="112"/>
    </row>
    <row r="413" spans="6:10" s="3" customFormat="1" x14ac:dyDescent="0.2">
      <c r="F413" s="112"/>
      <c r="G413" s="112"/>
      <c r="H413" s="112"/>
      <c r="I413" s="112"/>
      <c r="J413" s="112"/>
    </row>
    <row r="414" spans="6:10" s="3" customFormat="1" x14ac:dyDescent="0.2">
      <c r="F414" s="112"/>
      <c r="G414" s="112"/>
      <c r="H414" s="112"/>
      <c r="I414" s="112"/>
      <c r="J414" s="112"/>
    </row>
    <row r="415" spans="6:10" s="3" customFormat="1" x14ac:dyDescent="0.2">
      <c r="F415" s="112"/>
      <c r="G415" s="112"/>
      <c r="H415" s="112"/>
      <c r="I415" s="112"/>
      <c r="J415" s="112"/>
    </row>
    <row r="416" spans="6:10" s="3" customFormat="1" x14ac:dyDescent="0.2">
      <c r="F416" s="112"/>
      <c r="G416" s="112"/>
      <c r="H416" s="112"/>
      <c r="I416" s="112"/>
      <c r="J416" s="112"/>
    </row>
    <row r="417" spans="6:10" s="3" customFormat="1" x14ac:dyDescent="0.2">
      <c r="F417" s="112"/>
      <c r="G417" s="112"/>
      <c r="H417" s="112"/>
      <c r="I417" s="112"/>
      <c r="J417" s="112"/>
    </row>
    <row r="418" spans="6:10" s="3" customFormat="1" x14ac:dyDescent="0.2">
      <c r="F418" s="112"/>
      <c r="G418" s="112"/>
      <c r="H418" s="112"/>
      <c r="I418" s="112"/>
      <c r="J418" s="112"/>
    </row>
    <row r="419" spans="6:10" s="3" customFormat="1" x14ac:dyDescent="0.2">
      <c r="F419" s="112"/>
      <c r="G419" s="112"/>
      <c r="H419" s="112"/>
      <c r="I419" s="112"/>
      <c r="J419" s="112"/>
    </row>
    <row r="420" spans="6:10" s="3" customFormat="1" x14ac:dyDescent="0.2">
      <c r="F420" s="112"/>
      <c r="G420" s="112"/>
      <c r="H420" s="112"/>
      <c r="I420" s="112"/>
      <c r="J420" s="112"/>
    </row>
    <row r="421" spans="6:10" s="3" customFormat="1" x14ac:dyDescent="0.2">
      <c r="F421" s="112"/>
      <c r="G421" s="112"/>
      <c r="H421" s="112"/>
      <c r="I421" s="112"/>
      <c r="J421" s="112"/>
    </row>
    <row r="422" spans="6:10" s="3" customFormat="1" x14ac:dyDescent="0.2">
      <c r="F422" s="112"/>
      <c r="G422" s="112"/>
      <c r="H422" s="112"/>
      <c r="I422" s="112"/>
      <c r="J422" s="112"/>
    </row>
    <row r="423" spans="6:10" s="3" customFormat="1" x14ac:dyDescent="0.2">
      <c r="F423" s="112"/>
      <c r="G423" s="112"/>
      <c r="H423" s="112"/>
      <c r="I423" s="112"/>
      <c r="J423" s="112"/>
    </row>
    <row r="424" spans="6:10" s="3" customFormat="1" x14ac:dyDescent="0.2">
      <c r="F424" s="112"/>
      <c r="G424" s="112"/>
      <c r="H424" s="112"/>
      <c r="I424" s="112"/>
      <c r="J424" s="112"/>
    </row>
    <row r="425" spans="6:10" s="3" customFormat="1" x14ac:dyDescent="0.2">
      <c r="F425" s="112"/>
      <c r="G425" s="112"/>
      <c r="H425" s="112"/>
      <c r="I425" s="112"/>
      <c r="J425" s="112"/>
    </row>
    <row r="426" spans="6:10" s="3" customFormat="1" x14ac:dyDescent="0.2">
      <c r="F426" s="112"/>
      <c r="G426" s="112"/>
      <c r="H426" s="112"/>
      <c r="I426" s="112"/>
      <c r="J426" s="112"/>
    </row>
    <row r="427" spans="6:10" s="3" customFormat="1" x14ac:dyDescent="0.2">
      <c r="F427" s="112"/>
      <c r="G427" s="112"/>
      <c r="H427" s="112"/>
      <c r="I427" s="112"/>
      <c r="J427" s="112"/>
    </row>
    <row r="428" spans="6:10" s="3" customFormat="1" x14ac:dyDescent="0.2">
      <c r="F428" s="112"/>
      <c r="G428" s="112"/>
      <c r="H428" s="112"/>
      <c r="I428" s="112"/>
      <c r="J428" s="112"/>
    </row>
    <row r="429" spans="6:10" s="3" customFormat="1" x14ac:dyDescent="0.2">
      <c r="F429" s="112"/>
      <c r="G429" s="112"/>
      <c r="H429" s="112"/>
      <c r="I429" s="112"/>
      <c r="J429" s="112"/>
    </row>
    <row r="430" spans="6:10" s="3" customFormat="1" x14ac:dyDescent="0.2">
      <c r="F430" s="112"/>
      <c r="G430" s="112"/>
      <c r="H430" s="112"/>
      <c r="I430" s="112"/>
      <c r="J430" s="112"/>
    </row>
    <row r="431" spans="6:10" s="3" customFormat="1" x14ac:dyDescent="0.2">
      <c r="F431" s="112"/>
      <c r="G431" s="112"/>
      <c r="H431" s="112"/>
      <c r="I431" s="112"/>
      <c r="J431" s="112"/>
    </row>
    <row r="432" spans="6:10" s="3" customFormat="1" x14ac:dyDescent="0.2">
      <c r="F432" s="112"/>
      <c r="G432" s="112"/>
      <c r="H432" s="112"/>
      <c r="I432" s="112"/>
      <c r="J432" s="112"/>
    </row>
    <row r="433" spans="6:10" s="3" customFormat="1" x14ac:dyDescent="0.2">
      <c r="F433" s="112"/>
      <c r="G433" s="112"/>
      <c r="H433" s="112"/>
      <c r="I433" s="112"/>
      <c r="J433" s="112"/>
    </row>
    <row r="434" spans="6:10" s="3" customFormat="1" x14ac:dyDescent="0.2">
      <c r="F434" s="112"/>
      <c r="G434" s="112"/>
      <c r="H434" s="112"/>
      <c r="I434" s="112"/>
      <c r="J434" s="112"/>
    </row>
    <row r="435" spans="6:10" s="3" customFormat="1" x14ac:dyDescent="0.2">
      <c r="F435" s="112"/>
      <c r="G435" s="112"/>
      <c r="H435" s="112"/>
      <c r="I435" s="112"/>
      <c r="J435" s="112"/>
    </row>
    <row r="436" spans="6:10" s="3" customFormat="1" x14ac:dyDescent="0.2">
      <c r="F436" s="112"/>
      <c r="G436" s="112"/>
      <c r="H436" s="112"/>
      <c r="I436" s="112"/>
      <c r="J436" s="112"/>
    </row>
    <row r="437" spans="6:10" s="3" customFormat="1" x14ac:dyDescent="0.2">
      <c r="F437" s="112"/>
      <c r="G437" s="112"/>
      <c r="H437" s="112"/>
      <c r="I437" s="112"/>
      <c r="J437" s="112"/>
    </row>
    <row r="438" spans="6:10" s="3" customFormat="1" x14ac:dyDescent="0.2">
      <c r="F438" s="112"/>
      <c r="G438" s="112"/>
      <c r="H438" s="112"/>
      <c r="I438" s="112"/>
      <c r="J438" s="112"/>
    </row>
    <row r="439" spans="6:10" s="3" customFormat="1" x14ac:dyDescent="0.2">
      <c r="F439" s="112"/>
      <c r="G439" s="112"/>
      <c r="H439" s="112"/>
      <c r="I439" s="112"/>
      <c r="J439" s="112"/>
    </row>
    <row r="440" spans="6:10" s="3" customFormat="1" x14ac:dyDescent="0.2">
      <c r="F440" s="112"/>
      <c r="G440" s="112"/>
      <c r="H440" s="112"/>
      <c r="I440" s="112"/>
      <c r="J440" s="112"/>
    </row>
    <row r="441" spans="6:10" s="3" customFormat="1" x14ac:dyDescent="0.2">
      <c r="F441" s="112"/>
      <c r="G441" s="112"/>
      <c r="H441" s="112"/>
      <c r="I441" s="112"/>
      <c r="J441" s="112"/>
    </row>
    <row r="442" spans="6:10" s="3" customFormat="1" x14ac:dyDescent="0.2">
      <c r="F442" s="112"/>
      <c r="G442" s="112"/>
      <c r="H442" s="112"/>
      <c r="I442" s="112"/>
      <c r="J442" s="112"/>
    </row>
    <row r="443" spans="6:10" s="3" customFormat="1" x14ac:dyDescent="0.2">
      <c r="F443" s="112"/>
      <c r="G443" s="112"/>
      <c r="H443" s="112"/>
      <c r="I443" s="112"/>
      <c r="J443" s="112"/>
    </row>
    <row r="444" spans="6:10" s="3" customFormat="1" x14ac:dyDescent="0.2">
      <c r="F444" s="112"/>
      <c r="G444" s="112"/>
      <c r="H444" s="112"/>
      <c r="I444" s="112"/>
      <c r="J444" s="112"/>
    </row>
    <row r="445" spans="6:10" s="3" customFormat="1" x14ac:dyDescent="0.2">
      <c r="F445" s="112"/>
      <c r="G445" s="112"/>
      <c r="H445" s="112"/>
      <c r="I445" s="112"/>
      <c r="J445" s="112"/>
    </row>
    <row r="446" spans="6:10" s="3" customFormat="1" x14ac:dyDescent="0.2">
      <c r="F446" s="112"/>
      <c r="G446" s="112"/>
      <c r="H446" s="112"/>
      <c r="I446" s="112"/>
      <c r="J446" s="112"/>
    </row>
    <row r="447" spans="6:10" s="3" customFormat="1" x14ac:dyDescent="0.2">
      <c r="F447" s="112"/>
      <c r="G447" s="112"/>
      <c r="H447" s="112"/>
      <c r="I447" s="112"/>
      <c r="J447" s="112"/>
    </row>
    <row r="448" spans="6:10" s="3" customFormat="1" x14ac:dyDescent="0.2">
      <c r="F448" s="112"/>
      <c r="G448" s="112"/>
      <c r="H448" s="112"/>
      <c r="I448" s="112"/>
      <c r="J448" s="112"/>
    </row>
    <row r="449" spans="6:10" s="3" customFormat="1" x14ac:dyDescent="0.2">
      <c r="F449" s="112"/>
      <c r="G449" s="112"/>
      <c r="H449" s="112"/>
      <c r="I449" s="112"/>
      <c r="J449" s="112"/>
    </row>
    <row r="450" spans="6:10" s="3" customFormat="1" x14ac:dyDescent="0.2">
      <c r="F450" s="112"/>
      <c r="G450" s="112"/>
      <c r="H450" s="112"/>
      <c r="I450" s="112"/>
      <c r="J450" s="112"/>
    </row>
    <row r="451" spans="6:10" s="3" customFormat="1" x14ac:dyDescent="0.2">
      <c r="F451" s="112"/>
      <c r="G451" s="112"/>
      <c r="H451" s="112"/>
      <c r="I451" s="112"/>
      <c r="J451" s="112"/>
    </row>
    <row r="452" spans="6:10" s="3" customFormat="1" x14ac:dyDescent="0.2">
      <c r="F452" s="112"/>
      <c r="G452" s="112"/>
      <c r="H452" s="112"/>
      <c r="I452" s="112"/>
      <c r="J452" s="112"/>
    </row>
    <row r="453" spans="6:10" s="3" customFormat="1" x14ac:dyDescent="0.2">
      <c r="F453" s="112"/>
      <c r="G453" s="112"/>
      <c r="H453" s="112"/>
      <c r="I453" s="112"/>
      <c r="J453" s="112"/>
    </row>
    <row r="454" spans="6:10" s="3" customFormat="1" x14ac:dyDescent="0.2">
      <c r="F454" s="112"/>
      <c r="G454" s="112"/>
      <c r="H454" s="112"/>
      <c r="I454" s="112"/>
      <c r="J454" s="112"/>
    </row>
    <row r="455" spans="6:10" s="3" customFormat="1" x14ac:dyDescent="0.2">
      <c r="F455" s="112"/>
      <c r="G455" s="112"/>
      <c r="H455" s="112"/>
      <c r="I455" s="112"/>
      <c r="J455" s="112"/>
    </row>
    <row r="456" spans="6:10" s="3" customFormat="1" x14ac:dyDescent="0.2">
      <c r="F456" s="112"/>
      <c r="G456" s="112"/>
      <c r="H456" s="112"/>
      <c r="I456" s="112"/>
      <c r="J456" s="112"/>
    </row>
    <row r="457" spans="6:10" s="3" customFormat="1" x14ac:dyDescent="0.2">
      <c r="F457" s="112"/>
      <c r="G457" s="112"/>
      <c r="H457" s="112"/>
      <c r="I457" s="112"/>
      <c r="J457" s="112"/>
    </row>
    <row r="458" spans="6:10" s="3" customFormat="1" x14ac:dyDescent="0.2">
      <c r="F458" s="112"/>
      <c r="G458" s="112"/>
      <c r="H458" s="112"/>
      <c r="I458" s="112"/>
      <c r="J458" s="112"/>
    </row>
    <row r="459" spans="6:10" s="3" customFormat="1" x14ac:dyDescent="0.2">
      <c r="F459" s="112"/>
      <c r="G459" s="112"/>
      <c r="H459" s="112"/>
      <c r="I459" s="112"/>
      <c r="J459" s="112"/>
    </row>
    <row r="460" spans="6:10" s="3" customFormat="1" x14ac:dyDescent="0.2">
      <c r="F460" s="112"/>
      <c r="G460" s="112"/>
      <c r="H460" s="112"/>
      <c r="I460" s="112"/>
      <c r="J460" s="112"/>
    </row>
    <row r="461" spans="6:10" s="3" customFormat="1" x14ac:dyDescent="0.2">
      <c r="F461" s="112"/>
      <c r="G461" s="112"/>
      <c r="H461" s="112"/>
      <c r="I461" s="112"/>
      <c r="J461" s="112"/>
    </row>
    <row r="462" spans="6:10" s="3" customFormat="1" x14ac:dyDescent="0.2">
      <c r="F462" s="112"/>
      <c r="G462" s="112"/>
      <c r="H462" s="112"/>
      <c r="I462" s="112"/>
      <c r="J462" s="112"/>
    </row>
    <row r="463" spans="6:10" s="3" customFormat="1" x14ac:dyDescent="0.2">
      <c r="F463" s="112"/>
      <c r="G463" s="112"/>
      <c r="H463" s="112"/>
      <c r="I463" s="112"/>
      <c r="J463" s="112"/>
    </row>
    <row r="464" spans="6:10" s="3" customFormat="1" x14ac:dyDescent="0.2">
      <c r="F464" s="112"/>
      <c r="G464" s="112"/>
      <c r="H464" s="112"/>
      <c r="I464" s="112"/>
      <c r="J464" s="112"/>
    </row>
    <row r="465" spans="6:10" s="3" customFormat="1" x14ac:dyDescent="0.2">
      <c r="F465" s="112"/>
      <c r="G465" s="112"/>
      <c r="H465" s="112"/>
      <c r="I465" s="112"/>
      <c r="J465" s="112"/>
    </row>
    <row r="466" spans="6:10" s="3" customFormat="1" x14ac:dyDescent="0.2">
      <c r="F466" s="112"/>
      <c r="G466" s="112"/>
      <c r="H466" s="112"/>
      <c r="I466" s="112"/>
      <c r="J466" s="112"/>
    </row>
    <row r="467" spans="6:10" s="3" customFormat="1" x14ac:dyDescent="0.2">
      <c r="F467" s="112"/>
      <c r="G467" s="112"/>
      <c r="H467" s="112"/>
      <c r="I467" s="112"/>
      <c r="J467" s="112"/>
    </row>
    <row r="468" spans="6:10" s="3" customFormat="1" x14ac:dyDescent="0.2">
      <c r="F468" s="112"/>
      <c r="G468" s="112"/>
      <c r="H468" s="112"/>
      <c r="I468" s="112"/>
      <c r="J468" s="112"/>
    </row>
    <row r="469" spans="6:10" s="3" customFormat="1" x14ac:dyDescent="0.2">
      <c r="F469" s="112"/>
      <c r="G469" s="112"/>
      <c r="H469" s="112"/>
      <c r="I469" s="112"/>
      <c r="J469" s="112"/>
    </row>
    <row r="470" spans="6:10" s="3" customFormat="1" x14ac:dyDescent="0.2">
      <c r="F470" s="112"/>
      <c r="G470" s="112"/>
      <c r="H470" s="112"/>
      <c r="I470" s="112"/>
      <c r="J470" s="112"/>
    </row>
    <row r="471" spans="6:10" s="3" customFormat="1" x14ac:dyDescent="0.2">
      <c r="F471" s="112"/>
      <c r="G471" s="112"/>
      <c r="H471" s="112"/>
      <c r="I471" s="112"/>
      <c r="J471" s="112"/>
    </row>
    <row r="472" spans="6:10" s="3" customFormat="1" x14ac:dyDescent="0.2">
      <c r="F472" s="112"/>
      <c r="G472" s="112"/>
      <c r="H472" s="112"/>
      <c r="I472" s="112"/>
      <c r="J472" s="112"/>
    </row>
    <row r="473" spans="6:10" s="3" customFormat="1" x14ac:dyDescent="0.2">
      <c r="F473" s="112"/>
      <c r="G473" s="112"/>
      <c r="H473" s="112"/>
      <c r="I473" s="112"/>
      <c r="J473" s="112"/>
    </row>
    <row r="474" spans="6:10" s="3" customFormat="1" x14ac:dyDescent="0.2">
      <c r="F474" s="112"/>
      <c r="G474" s="112"/>
      <c r="H474" s="112"/>
      <c r="I474" s="112"/>
      <c r="J474" s="112"/>
    </row>
    <row r="475" spans="6:10" s="3" customFormat="1" x14ac:dyDescent="0.2">
      <c r="F475" s="112"/>
      <c r="G475" s="112"/>
      <c r="H475" s="112"/>
      <c r="I475" s="112"/>
      <c r="J475" s="112"/>
    </row>
    <row r="476" spans="6:10" s="3" customFormat="1" x14ac:dyDescent="0.2">
      <c r="F476" s="112"/>
      <c r="G476" s="112"/>
      <c r="H476" s="112"/>
      <c r="I476" s="112"/>
      <c r="J476" s="112"/>
    </row>
    <row r="477" spans="6:10" s="3" customFormat="1" x14ac:dyDescent="0.2">
      <c r="F477" s="112"/>
      <c r="G477" s="112"/>
      <c r="H477" s="112"/>
      <c r="I477" s="112"/>
      <c r="J477" s="112"/>
    </row>
    <row r="478" spans="6:10" s="3" customFormat="1" x14ac:dyDescent="0.2">
      <c r="F478" s="112"/>
      <c r="G478" s="112"/>
      <c r="H478" s="112"/>
      <c r="I478" s="112"/>
      <c r="J478" s="112"/>
    </row>
    <row r="479" spans="6:10" s="3" customFormat="1" x14ac:dyDescent="0.2">
      <c r="F479" s="112"/>
      <c r="G479" s="112"/>
      <c r="H479" s="112"/>
      <c r="I479" s="112"/>
      <c r="J479" s="112"/>
    </row>
    <row r="480" spans="6:10" s="3" customFormat="1" x14ac:dyDescent="0.2">
      <c r="F480" s="112"/>
      <c r="G480" s="112"/>
      <c r="H480" s="112"/>
      <c r="I480" s="112"/>
      <c r="J480" s="112"/>
    </row>
    <row r="481" spans="6:10" s="3" customFormat="1" x14ac:dyDescent="0.2">
      <c r="F481" s="112"/>
      <c r="G481" s="112"/>
      <c r="H481" s="112"/>
      <c r="I481" s="112"/>
      <c r="J481" s="112"/>
    </row>
    <row r="482" spans="6:10" s="3" customFormat="1" x14ac:dyDescent="0.2">
      <c r="F482" s="112"/>
      <c r="G482" s="112"/>
      <c r="H482" s="112"/>
      <c r="I482" s="112"/>
      <c r="J482" s="112"/>
    </row>
    <row r="483" spans="6:10" s="3" customFormat="1" x14ac:dyDescent="0.2">
      <c r="F483" s="112"/>
      <c r="G483" s="112"/>
      <c r="H483" s="112"/>
      <c r="I483" s="112"/>
      <c r="J483" s="112"/>
    </row>
    <row r="484" spans="6:10" s="3" customFormat="1" x14ac:dyDescent="0.2">
      <c r="F484" s="112"/>
      <c r="G484" s="112"/>
      <c r="H484" s="112"/>
      <c r="I484" s="112"/>
      <c r="J484" s="112"/>
    </row>
    <row r="485" spans="6:10" s="3" customFormat="1" x14ac:dyDescent="0.2">
      <c r="F485" s="112"/>
      <c r="G485" s="112"/>
      <c r="H485" s="112"/>
      <c r="I485" s="112"/>
      <c r="J485" s="112"/>
    </row>
    <row r="486" spans="6:10" s="3" customFormat="1" x14ac:dyDescent="0.2">
      <c r="F486" s="112"/>
      <c r="G486" s="112"/>
      <c r="H486" s="112"/>
      <c r="I486" s="112"/>
      <c r="J486" s="112"/>
    </row>
    <row r="487" spans="6:10" s="3" customFormat="1" x14ac:dyDescent="0.2">
      <c r="F487" s="112"/>
      <c r="G487" s="112"/>
      <c r="H487" s="112"/>
      <c r="I487" s="112"/>
      <c r="J487" s="112"/>
    </row>
    <row r="488" spans="6:10" s="3" customFormat="1" x14ac:dyDescent="0.2">
      <c r="F488" s="112"/>
      <c r="G488" s="112"/>
      <c r="H488" s="112"/>
      <c r="I488" s="112"/>
      <c r="J488" s="112"/>
    </row>
    <row r="489" spans="6:10" s="3" customFormat="1" x14ac:dyDescent="0.2">
      <c r="F489" s="112"/>
      <c r="G489" s="112"/>
      <c r="H489" s="112"/>
      <c r="I489" s="112"/>
      <c r="J489" s="112"/>
    </row>
    <row r="490" spans="6:10" s="3" customFormat="1" x14ac:dyDescent="0.2">
      <c r="F490" s="112"/>
      <c r="G490" s="112"/>
      <c r="H490" s="112"/>
      <c r="I490" s="112"/>
      <c r="J490" s="112"/>
    </row>
    <row r="491" spans="6:10" s="3" customFormat="1" x14ac:dyDescent="0.2">
      <c r="F491" s="112"/>
      <c r="G491" s="112"/>
      <c r="H491" s="112"/>
      <c r="I491" s="112"/>
      <c r="J491" s="112"/>
    </row>
    <row r="492" spans="6:10" s="3" customFormat="1" x14ac:dyDescent="0.2">
      <c r="F492" s="112"/>
      <c r="G492" s="112"/>
      <c r="H492" s="112"/>
      <c r="I492" s="112"/>
      <c r="J492" s="112"/>
    </row>
    <row r="493" spans="6:10" s="3" customFormat="1" x14ac:dyDescent="0.2">
      <c r="F493" s="112"/>
      <c r="G493" s="112"/>
      <c r="H493" s="112"/>
      <c r="I493" s="112"/>
      <c r="J493" s="112"/>
    </row>
    <row r="494" spans="6:10" s="3" customFormat="1" x14ac:dyDescent="0.2">
      <c r="F494" s="112"/>
      <c r="G494" s="112"/>
      <c r="H494" s="112"/>
      <c r="I494" s="112"/>
      <c r="J494" s="112"/>
    </row>
    <row r="495" spans="6:10" s="3" customFormat="1" x14ac:dyDescent="0.2">
      <c r="F495" s="112"/>
      <c r="G495" s="112"/>
      <c r="H495" s="112"/>
      <c r="I495" s="112"/>
      <c r="J495" s="112"/>
    </row>
    <row r="496" spans="6:10" s="3" customFormat="1" x14ac:dyDescent="0.2">
      <c r="F496" s="112"/>
      <c r="G496" s="112"/>
      <c r="H496" s="112"/>
      <c r="I496" s="112"/>
      <c r="J496" s="112"/>
    </row>
    <row r="497" spans="6:10" s="3" customFormat="1" x14ac:dyDescent="0.2">
      <c r="F497" s="112"/>
      <c r="G497" s="112"/>
      <c r="H497" s="112"/>
      <c r="I497" s="112"/>
      <c r="J497" s="112"/>
    </row>
    <row r="498" spans="6:10" s="3" customFormat="1" x14ac:dyDescent="0.2">
      <c r="F498" s="112"/>
      <c r="G498" s="112"/>
      <c r="H498" s="112"/>
      <c r="I498" s="112"/>
      <c r="J498" s="112"/>
    </row>
    <row r="499" spans="6:10" s="3" customFormat="1" x14ac:dyDescent="0.2">
      <c r="F499" s="112"/>
      <c r="G499" s="112"/>
      <c r="H499" s="112"/>
      <c r="I499" s="112"/>
      <c r="J499" s="112"/>
    </row>
    <row r="500" spans="6:10" s="3" customFormat="1" x14ac:dyDescent="0.2">
      <c r="F500" s="112"/>
      <c r="G500" s="112"/>
      <c r="H500" s="112"/>
      <c r="I500" s="112"/>
      <c r="J500" s="112"/>
    </row>
    <row r="501" spans="6:10" s="3" customFormat="1" x14ac:dyDescent="0.2">
      <c r="F501" s="112"/>
      <c r="G501" s="112"/>
      <c r="H501" s="112"/>
      <c r="I501" s="112"/>
      <c r="J501" s="112"/>
    </row>
    <row r="502" spans="6:10" s="3" customFormat="1" x14ac:dyDescent="0.2">
      <c r="F502" s="112"/>
      <c r="G502" s="112"/>
      <c r="H502" s="112"/>
      <c r="I502" s="112"/>
      <c r="J502" s="112"/>
    </row>
    <row r="503" spans="6:10" s="3" customFormat="1" x14ac:dyDescent="0.2">
      <c r="F503" s="112"/>
      <c r="G503" s="112"/>
      <c r="H503" s="112"/>
      <c r="I503" s="112"/>
      <c r="J503" s="112"/>
    </row>
    <row r="504" spans="6:10" s="3" customFormat="1" x14ac:dyDescent="0.2">
      <c r="F504" s="112"/>
      <c r="G504" s="112"/>
      <c r="H504" s="112"/>
      <c r="I504" s="112"/>
      <c r="J504" s="112"/>
    </row>
    <row r="505" spans="6:10" s="3" customFormat="1" x14ac:dyDescent="0.2">
      <c r="F505" s="112"/>
      <c r="G505" s="112"/>
      <c r="H505" s="112"/>
      <c r="I505" s="112"/>
      <c r="J505" s="112"/>
    </row>
    <row r="506" spans="6:10" s="3" customFormat="1" x14ac:dyDescent="0.2">
      <c r="F506" s="112"/>
      <c r="G506" s="112"/>
      <c r="H506" s="112"/>
      <c r="I506" s="112"/>
      <c r="J506" s="112"/>
    </row>
    <row r="507" spans="6:10" s="3" customFormat="1" x14ac:dyDescent="0.2">
      <c r="F507" s="112"/>
      <c r="G507" s="112"/>
      <c r="H507" s="112"/>
      <c r="I507" s="112"/>
      <c r="J507" s="112"/>
    </row>
    <row r="508" spans="6:10" s="3" customFormat="1" x14ac:dyDescent="0.2">
      <c r="F508" s="112"/>
      <c r="G508" s="112"/>
      <c r="H508" s="112"/>
      <c r="I508" s="112"/>
      <c r="J508" s="112"/>
    </row>
    <row r="509" spans="6:10" s="3" customFormat="1" x14ac:dyDescent="0.2">
      <c r="F509" s="112"/>
      <c r="G509" s="112"/>
      <c r="H509" s="112"/>
      <c r="I509" s="112"/>
      <c r="J509" s="112"/>
    </row>
    <row r="510" spans="6:10" s="3" customFormat="1" x14ac:dyDescent="0.2">
      <c r="F510" s="112"/>
      <c r="G510" s="112"/>
      <c r="H510" s="112"/>
      <c r="I510" s="112"/>
      <c r="J510" s="112"/>
    </row>
    <row r="511" spans="6:10" s="3" customFormat="1" x14ac:dyDescent="0.2">
      <c r="F511" s="112"/>
      <c r="G511" s="112"/>
      <c r="H511" s="112"/>
      <c r="I511" s="112"/>
      <c r="J511" s="112"/>
    </row>
    <row r="512" spans="6:10" s="3" customFormat="1" x14ac:dyDescent="0.2">
      <c r="F512" s="112"/>
      <c r="G512" s="112"/>
      <c r="H512" s="112"/>
      <c r="I512" s="112"/>
      <c r="J512" s="112"/>
    </row>
    <row r="513" spans="6:10" s="3" customFormat="1" x14ac:dyDescent="0.2">
      <c r="F513" s="112"/>
      <c r="G513" s="112"/>
      <c r="H513" s="112"/>
      <c r="I513" s="112"/>
      <c r="J513" s="112"/>
    </row>
    <row r="514" spans="6:10" s="3" customFormat="1" x14ac:dyDescent="0.2">
      <c r="F514" s="112"/>
      <c r="G514" s="112"/>
      <c r="H514" s="112"/>
      <c r="I514" s="112"/>
      <c r="J514" s="112"/>
    </row>
    <row r="515" spans="6:10" s="3" customFormat="1" x14ac:dyDescent="0.2">
      <c r="F515" s="112"/>
      <c r="G515" s="112"/>
      <c r="H515" s="112"/>
      <c r="I515" s="112"/>
      <c r="J515" s="112"/>
    </row>
    <row r="516" spans="6:10" s="3" customFormat="1" x14ac:dyDescent="0.2">
      <c r="F516" s="112"/>
      <c r="G516" s="112"/>
      <c r="H516" s="112"/>
      <c r="I516" s="112"/>
      <c r="J516" s="112"/>
    </row>
    <row r="517" spans="6:10" s="3" customFormat="1" x14ac:dyDescent="0.2">
      <c r="F517" s="112"/>
      <c r="G517" s="112"/>
      <c r="H517" s="112"/>
      <c r="I517" s="112"/>
      <c r="J517" s="112"/>
    </row>
    <row r="518" spans="6:10" s="3" customFormat="1" x14ac:dyDescent="0.2">
      <c r="F518" s="112"/>
      <c r="G518" s="112"/>
      <c r="H518" s="112"/>
      <c r="I518" s="112"/>
      <c r="J518" s="112"/>
    </row>
    <row r="519" spans="6:10" s="3" customFormat="1" x14ac:dyDescent="0.2">
      <c r="F519" s="112"/>
      <c r="G519" s="112"/>
      <c r="H519" s="112"/>
      <c r="I519" s="112"/>
      <c r="J519" s="112"/>
    </row>
    <row r="520" spans="6:10" s="3" customFormat="1" x14ac:dyDescent="0.2">
      <c r="F520" s="112"/>
      <c r="G520" s="112"/>
      <c r="H520" s="112"/>
      <c r="I520" s="112"/>
      <c r="J520" s="112"/>
    </row>
    <row r="521" spans="6:10" s="3" customFormat="1" x14ac:dyDescent="0.2">
      <c r="F521" s="112"/>
      <c r="G521" s="112"/>
      <c r="H521" s="112"/>
      <c r="I521" s="112"/>
      <c r="J521" s="112"/>
    </row>
    <row r="522" spans="6:10" s="3" customFormat="1" x14ac:dyDescent="0.2">
      <c r="F522" s="112"/>
      <c r="G522" s="112"/>
      <c r="H522" s="112"/>
      <c r="I522" s="112"/>
      <c r="J522" s="112"/>
    </row>
    <row r="523" spans="6:10" s="3" customFormat="1" x14ac:dyDescent="0.2">
      <c r="F523" s="112"/>
      <c r="G523" s="112"/>
      <c r="H523" s="112"/>
      <c r="I523" s="112"/>
      <c r="J523" s="112"/>
    </row>
    <row r="524" spans="6:10" s="3" customFormat="1" x14ac:dyDescent="0.2">
      <c r="F524" s="112"/>
      <c r="G524" s="112"/>
      <c r="H524" s="112"/>
      <c r="I524" s="112"/>
      <c r="J524" s="112"/>
    </row>
    <row r="525" spans="6:10" s="3" customFormat="1" x14ac:dyDescent="0.2">
      <c r="F525" s="112"/>
      <c r="G525" s="112"/>
      <c r="H525" s="112"/>
      <c r="I525" s="112"/>
      <c r="J525" s="112"/>
    </row>
    <row r="526" spans="6:10" s="3" customFormat="1" x14ac:dyDescent="0.2">
      <c r="F526" s="112"/>
      <c r="G526" s="112"/>
      <c r="H526" s="112"/>
      <c r="I526" s="112"/>
      <c r="J526" s="112"/>
    </row>
    <row r="527" spans="6:10" s="3" customFormat="1" x14ac:dyDescent="0.2">
      <c r="F527" s="112"/>
      <c r="G527" s="112"/>
      <c r="H527" s="112"/>
      <c r="I527" s="112"/>
      <c r="J527" s="112"/>
    </row>
    <row r="528" spans="6:10" s="3" customFormat="1" x14ac:dyDescent="0.2">
      <c r="F528" s="112"/>
      <c r="G528" s="112"/>
      <c r="H528" s="112"/>
      <c r="I528" s="112"/>
      <c r="J528" s="112"/>
    </row>
    <row r="529" spans="6:10" s="3" customFormat="1" x14ac:dyDescent="0.2">
      <c r="F529" s="112"/>
      <c r="G529" s="112"/>
      <c r="H529" s="112"/>
      <c r="I529" s="112"/>
      <c r="J529" s="112"/>
    </row>
    <row r="530" spans="6:10" s="3" customFormat="1" x14ac:dyDescent="0.2">
      <c r="F530" s="112"/>
      <c r="G530" s="112"/>
      <c r="H530" s="112"/>
      <c r="I530" s="112"/>
      <c r="J530" s="112"/>
    </row>
    <row r="531" spans="6:10" s="3" customFormat="1" x14ac:dyDescent="0.2">
      <c r="F531" s="112"/>
      <c r="G531" s="112"/>
      <c r="H531" s="112"/>
      <c r="I531" s="112"/>
      <c r="J531" s="112"/>
    </row>
    <row r="532" spans="6:10" s="3" customFormat="1" x14ac:dyDescent="0.2">
      <c r="F532" s="112"/>
      <c r="G532" s="112"/>
      <c r="H532" s="112"/>
      <c r="I532" s="112"/>
      <c r="J532" s="112"/>
    </row>
    <row r="533" spans="6:10" s="3" customFormat="1" x14ac:dyDescent="0.2">
      <c r="F533" s="112"/>
      <c r="G533" s="112"/>
      <c r="H533" s="112"/>
      <c r="I533" s="112"/>
      <c r="J533" s="112"/>
    </row>
    <row r="534" spans="6:10" s="3" customFormat="1" x14ac:dyDescent="0.2">
      <c r="F534" s="112"/>
      <c r="G534" s="112"/>
      <c r="H534" s="112"/>
      <c r="I534" s="112"/>
      <c r="J534" s="112"/>
    </row>
    <row r="535" spans="6:10" s="3" customFormat="1" x14ac:dyDescent="0.2">
      <c r="F535" s="112"/>
      <c r="G535" s="112"/>
      <c r="H535" s="112"/>
      <c r="I535" s="112"/>
      <c r="J535" s="112"/>
    </row>
    <row r="536" spans="6:10" s="3" customFormat="1" x14ac:dyDescent="0.2">
      <c r="F536" s="112"/>
      <c r="G536" s="112"/>
      <c r="H536" s="112"/>
      <c r="I536" s="112"/>
      <c r="J536" s="112"/>
    </row>
    <row r="537" spans="6:10" s="3" customFormat="1" x14ac:dyDescent="0.2">
      <c r="F537" s="112"/>
      <c r="G537" s="112"/>
      <c r="H537" s="112"/>
      <c r="I537" s="112"/>
      <c r="J537" s="112"/>
    </row>
    <row r="538" spans="6:10" s="3" customFormat="1" x14ac:dyDescent="0.2">
      <c r="F538" s="112"/>
      <c r="G538" s="112"/>
      <c r="H538" s="112"/>
      <c r="I538" s="112"/>
      <c r="J538" s="112"/>
    </row>
    <row r="539" spans="6:10" s="3" customFormat="1" x14ac:dyDescent="0.2">
      <c r="F539" s="112"/>
      <c r="G539" s="112"/>
      <c r="H539" s="112"/>
      <c r="I539" s="112"/>
      <c r="J539" s="112"/>
    </row>
    <row r="540" spans="6:10" s="3" customFormat="1" x14ac:dyDescent="0.2">
      <c r="F540" s="112"/>
      <c r="G540" s="112"/>
      <c r="H540" s="112"/>
      <c r="I540" s="112"/>
      <c r="J540" s="112"/>
    </row>
    <row r="541" spans="6:10" s="3" customFormat="1" x14ac:dyDescent="0.2">
      <c r="F541" s="112"/>
      <c r="G541" s="112"/>
      <c r="H541" s="112"/>
      <c r="I541" s="112"/>
      <c r="J541" s="112"/>
    </row>
    <row r="542" spans="6:10" s="3" customFormat="1" x14ac:dyDescent="0.2">
      <c r="F542" s="112"/>
      <c r="G542" s="112"/>
      <c r="H542" s="112"/>
      <c r="I542" s="112"/>
      <c r="J542" s="112"/>
    </row>
    <row r="543" spans="6:10" s="3" customFormat="1" x14ac:dyDescent="0.2">
      <c r="F543" s="112"/>
      <c r="G543" s="112"/>
      <c r="H543" s="112"/>
      <c r="I543" s="112"/>
      <c r="J543" s="112"/>
    </row>
    <row r="544" spans="6:10" s="3" customFormat="1" x14ac:dyDescent="0.2">
      <c r="F544" s="112"/>
      <c r="G544" s="112"/>
      <c r="H544" s="112"/>
      <c r="I544" s="112"/>
      <c r="J544" s="112"/>
    </row>
    <row r="545" spans="6:10" s="3" customFormat="1" x14ac:dyDescent="0.2">
      <c r="F545" s="112"/>
      <c r="G545" s="112"/>
      <c r="H545" s="112"/>
      <c r="I545" s="112"/>
      <c r="J545" s="112"/>
    </row>
    <row r="546" spans="6:10" s="3" customFormat="1" x14ac:dyDescent="0.2">
      <c r="F546" s="112"/>
      <c r="G546" s="112"/>
      <c r="H546" s="112"/>
      <c r="I546" s="112"/>
      <c r="J546" s="112"/>
    </row>
    <row r="547" spans="6:10" s="3" customFormat="1" x14ac:dyDescent="0.2">
      <c r="F547" s="112"/>
      <c r="G547" s="112"/>
      <c r="H547" s="112"/>
      <c r="I547" s="112"/>
      <c r="J547" s="112"/>
    </row>
    <row r="548" spans="6:10" s="3" customFormat="1" x14ac:dyDescent="0.2">
      <c r="F548" s="112"/>
      <c r="G548" s="112"/>
      <c r="H548" s="112"/>
      <c r="I548" s="112"/>
      <c r="J548" s="112"/>
    </row>
    <row r="549" spans="6:10" s="3" customFormat="1" x14ac:dyDescent="0.2">
      <c r="F549" s="112"/>
      <c r="G549" s="112"/>
      <c r="H549" s="112"/>
      <c r="I549" s="112"/>
      <c r="J549" s="112"/>
    </row>
    <row r="550" spans="6:10" s="3" customFormat="1" x14ac:dyDescent="0.2">
      <c r="F550" s="112"/>
      <c r="G550" s="112"/>
      <c r="H550" s="112"/>
      <c r="I550" s="112"/>
      <c r="J550" s="112"/>
    </row>
    <row r="551" spans="6:10" s="3" customFormat="1" x14ac:dyDescent="0.2">
      <c r="F551" s="112"/>
      <c r="G551" s="112"/>
      <c r="H551" s="112"/>
      <c r="I551" s="112"/>
      <c r="J551" s="112"/>
    </row>
    <row r="552" spans="6:10" s="3" customFormat="1" x14ac:dyDescent="0.2">
      <c r="F552" s="112"/>
      <c r="G552" s="112"/>
      <c r="H552" s="112"/>
      <c r="I552" s="112"/>
      <c r="J552" s="112"/>
    </row>
    <row r="553" spans="6:10" s="3" customFormat="1" x14ac:dyDescent="0.2">
      <c r="F553" s="112"/>
      <c r="G553" s="112"/>
      <c r="H553" s="112"/>
      <c r="I553" s="112"/>
      <c r="J553" s="112"/>
    </row>
    <row r="554" spans="6:10" s="3" customFormat="1" x14ac:dyDescent="0.2">
      <c r="F554" s="112"/>
      <c r="G554" s="112"/>
      <c r="H554" s="112"/>
      <c r="I554" s="112"/>
      <c r="J554" s="112"/>
    </row>
    <row r="555" spans="6:10" s="3" customFormat="1" x14ac:dyDescent="0.2">
      <c r="F555" s="112"/>
      <c r="G555" s="112"/>
      <c r="H555" s="112"/>
      <c r="I555" s="112"/>
      <c r="J555" s="112"/>
    </row>
    <row r="556" spans="6:10" s="3" customFormat="1" x14ac:dyDescent="0.2">
      <c r="F556" s="112"/>
      <c r="G556" s="112"/>
      <c r="H556" s="112"/>
      <c r="I556" s="112"/>
      <c r="J556" s="112"/>
    </row>
    <row r="557" spans="6:10" s="3" customFormat="1" x14ac:dyDescent="0.2">
      <c r="F557" s="112"/>
      <c r="G557" s="112"/>
      <c r="H557" s="112"/>
      <c r="I557" s="112"/>
      <c r="J557" s="112"/>
    </row>
    <row r="558" spans="6:10" s="3" customFormat="1" x14ac:dyDescent="0.2">
      <c r="F558" s="112"/>
      <c r="G558" s="112"/>
      <c r="H558" s="112"/>
      <c r="I558" s="112"/>
      <c r="J558" s="112"/>
    </row>
    <row r="559" spans="6:10" s="3" customFormat="1" x14ac:dyDescent="0.2">
      <c r="F559" s="112"/>
      <c r="G559" s="112"/>
      <c r="H559" s="112"/>
      <c r="I559" s="112"/>
      <c r="J559" s="112"/>
    </row>
    <row r="560" spans="6:10" s="3" customFormat="1" x14ac:dyDescent="0.2">
      <c r="F560" s="112"/>
      <c r="G560" s="112"/>
      <c r="H560" s="112"/>
      <c r="I560" s="112"/>
      <c r="J560" s="112"/>
    </row>
    <row r="561" spans="6:10" s="3" customFormat="1" x14ac:dyDescent="0.2">
      <c r="F561" s="112"/>
      <c r="G561" s="112"/>
      <c r="H561" s="112"/>
      <c r="I561" s="112"/>
      <c r="J561" s="112"/>
    </row>
    <row r="562" spans="6:10" s="3" customFormat="1" x14ac:dyDescent="0.2">
      <c r="F562" s="112"/>
      <c r="G562" s="112"/>
      <c r="H562" s="112"/>
      <c r="I562" s="112"/>
      <c r="J562" s="112"/>
    </row>
    <row r="563" spans="6:10" s="3" customFormat="1" x14ac:dyDescent="0.2">
      <c r="F563" s="112"/>
      <c r="G563" s="112"/>
      <c r="H563" s="112"/>
      <c r="I563" s="112"/>
      <c r="J563" s="112"/>
    </row>
    <row r="564" spans="6:10" s="3" customFormat="1" x14ac:dyDescent="0.2">
      <c r="F564" s="112"/>
      <c r="G564" s="112"/>
      <c r="H564" s="112"/>
      <c r="I564" s="112"/>
      <c r="J564" s="112"/>
    </row>
    <row r="565" spans="6:10" s="3" customFormat="1" x14ac:dyDescent="0.2">
      <c r="F565" s="112"/>
      <c r="G565" s="112"/>
      <c r="H565" s="112"/>
      <c r="I565" s="112"/>
      <c r="J565" s="112"/>
    </row>
    <row r="566" spans="6:10" s="3" customFormat="1" x14ac:dyDescent="0.2">
      <c r="F566" s="112"/>
      <c r="G566" s="112"/>
      <c r="H566" s="112"/>
      <c r="I566" s="112"/>
      <c r="J566" s="112"/>
    </row>
    <row r="567" spans="6:10" s="3" customFormat="1" x14ac:dyDescent="0.2">
      <c r="F567" s="112"/>
      <c r="G567" s="112"/>
      <c r="H567" s="112"/>
      <c r="I567" s="112"/>
      <c r="J567" s="112"/>
    </row>
    <row r="568" spans="6:10" s="3" customFormat="1" x14ac:dyDescent="0.2">
      <c r="F568" s="112"/>
      <c r="G568" s="112"/>
      <c r="H568" s="112"/>
      <c r="I568" s="112"/>
      <c r="J568" s="112"/>
    </row>
    <row r="569" spans="6:10" s="3" customFormat="1" x14ac:dyDescent="0.2">
      <c r="F569" s="112"/>
      <c r="G569" s="112"/>
      <c r="H569" s="112"/>
      <c r="I569" s="112"/>
      <c r="J569" s="112"/>
    </row>
    <row r="570" spans="6:10" s="3" customFormat="1" x14ac:dyDescent="0.2">
      <c r="F570" s="112"/>
      <c r="G570" s="112"/>
      <c r="H570" s="112"/>
      <c r="I570" s="112"/>
      <c r="J570" s="112"/>
    </row>
    <row r="571" spans="6:10" s="3" customFormat="1" x14ac:dyDescent="0.2">
      <c r="F571" s="112"/>
      <c r="G571" s="112"/>
      <c r="H571" s="112"/>
      <c r="I571" s="112"/>
      <c r="J571" s="112"/>
    </row>
    <row r="572" spans="6:10" s="3" customFormat="1" x14ac:dyDescent="0.2">
      <c r="F572" s="112"/>
      <c r="G572" s="112"/>
      <c r="H572" s="112"/>
      <c r="I572" s="112"/>
      <c r="J572" s="112"/>
    </row>
    <row r="573" spans="6:10" s="3" customFormat="1" x14ac:dyDescent="0.2">
      <c r="F573" s="112"/>
      <c r="G573" s="112"/>
      <c r="H573" s="112"/>
      <c r="I573" s="112"/>
      <c r="J573" s="112"/>
    </row>
    <row r="574" spans="6:10" s="3" customFormat="1" x14ac:dyDescent="0.2">
      <c r="F574" s="112"/>
      <c r="G574" s="112"/>
      <c r="H574" s="112"/>
      <c r="I574" s="112"/>
      <c r="J574" s="112"/>
    </row>
    <row r="575" spans="6:10" s="3" customFormat="1" x14ac:dyDescent="0.2">
      <c r="F575" s="112"/>
      <c r="G575" s="112"/>
      <c r="H575" s="112"/>
      <c r="I575" s="112"/>
      <c r="J575" s="112"/>
    </row>
    <row r="576" spans="6:10" s="3" customFormat="1" x14ac:dyDescent="0.2">
      <c r="F576" s="112"/>
      <c r="G576" s="112"/>
      <c r="H576" s="112"/>
      <c r="I576" s="112"/>
      <c r="J576" s="112"/>
    </row>
    <row r="577" spans="6:10" s="3" customFormat="1" x14ac:dyDescent="0.2">
      <c r="F577" s="112"/>
      <c r="G577" s="112"/>
      <c r="H577" s="112"/>
      <c r="I577" s="112"/>
      <c r="J577" s="112"/>
    </row>
    <row r="578" spans="6:10" s="3" customFormat="1" x14ac:dyDescent="0.2">
      <c r="F578" s="112"/>
      <c r="G578" s="112"/>
      <c r="H578" s="112"/>
      <c r="I578" s="112"/>
      <c r="J578" s="112"/>
    </row>
    <row r="579" spans="6:10" s="3" customFormat="1" x14ac:dyDescent="0.2">
      <c r="F579" s="112"/>
      <c r="G579" s="112"/>
      <c r="H579" s="112"/>
      <c r="I579" s="112"/>
      <c r="J579" s="112"/>
    </row>
    <row r="580" spans="6:10" s="3" customFormat="1" x14ac:dyDescent="0.2">
      <c r="F580" s="112"/>
      <c r="G580" s="112"/>
      <c r="H580" s="112"/>
      <c r="I580" s="112"/>
      <c r="J580" s="112"/>
    </row>
    <row r="581" spans="6:10" s="3" customFormat="1" x14ac:dyDescent="0.2">
      <c r="F581" s="112"/>
      <c r="G581" s="112"/>
      <c r="H581" s="112"/>
      <c r="I581" s="112"/>
      <c r="J581" s="112"/>
    </row>
    <row r="582" spans="6:10" s="3" customFormat="1" x14ac:dyDescent="0.2">
      <c r="F582" s="112"/>
      <c r="G582" s="112"/>
      <c r="H582" s="112"/>
      <c r="I582" s="112"/>
      <c r="J582" s="112"/>
    </row>
    <row r="583" spans="6:10" s="3" customFormat="1" x14ac:dyDescent="0.2">
      <c r="F583" s="112"/>
      <c r="G583" s="112"/>
      <c r="H583" s="112"/>
      <c r="I583" s="112"/>
      <c r="J583" s="112"/>
    </row>
    <row r="584" spans="6:10" s="3" customFormat="1" x14ac:dyDescent="0.2">
      <c r="F584" s="112"/>
      <c r="G584" s="112"/>
      <c r="H584" s="112"/>
      <c r="I584" s="112"/>
      <c r="J584" s="112"/>
    </row>
    <row r="585" spans="6:10" s="3" customFormat="1" x14ac:dyDescent="0.2">
      <c r="F585" s="112"/>
      <c r="G585" s="112"/>
      <c r="H585" s="112"/>
      <c r="I585" s="112"/>
      <c r="J585" s="112"/>
    </row>
    <row r="586" spans="6:10" s="3" customFormat="1" x14ac:dyDescent="0.2">
      <c r="F586" s="112"/>
      <c r="G586" s="112"/>
      <c r="H586" s="112"/>
      <c r="I586" s="112"/>
      <c r="J586" s="112"/>
    </row>
    <row r="587" spans="6:10" s="3" customFormat="1" x14ac:dyDescent="0.2">
      <c r="F587" s="112"/>
      <c r="G587" s="112"/>
      <c r="H587" s="112"/>
      <c r="I587" s="112"/>
      <c r="J587" s="112"/>
    </row>
    <row r="588" spans="6:10" s="3" customFormat="1" x14ac:dyDescent="0.2">
      <c r="F588" s="112"/>
      <c r="G588" s="112"/>
      <c r="H588" s="112"/>
      <c r="I588" s="112"/>
      <c r="J588" s="112"/>
    </row>
    <row r="589" spans="6:10" s="3" customFormat="1" x14ac:dyDescent="0.2">
      <c r="F589" s="112"/>
      <c r="G589" s="112"/>
      <c r="H589" s="112"/>
      <c r="I589" s="112"/>
      <c r="J589" s="112"/>
    </row>
    <row r="590" spans="6:10" s="3" customFormat="1" x14ac:dyDescent="0.2">
      <c r="F590" s="112"/>
      <c r="G590" s="112"/>
      <c r="H590" s="112"/>
      <c r="I590" s="112"/>
      <c r="J590" s="112"/>
    </row>
    <row r="591" spans="6:10" s="3" customFormat="1" x14ac:dyDescent="0.2">
      <c r="F591" s="112"/>
      <c r="G591" s="112"/>
      <c r="H591" s="112"/>
      <c r="I591" s="112"/>
      <c r="J591" s="112"/>
    </row>
    <row r="592" spans="6:10" s="3" customFormat="1" x14ac:dyDescent="0.2">
      <c r="F592" s="112"/>
      <c r="G592" s="112"/>
      <c r="H592" s="112"/>
      <c r="I592" s="112"/>
      <c r="J592" s="112"/>
    </row>
    <row r="593" spans="6:10" s="3" customFormat="1" x14ac:dyDescent="0.2">
      <c r="F593" s="112"/>
      <c r="G593" s="112"/>
      <c r="H593" s="112"/>
      <c r="I593" s="112"/>
      <c r="J593" s="112"/>
    </row>
    <row r="594" spans="6:10" s="3" customFormat="1" x14ac:dyDescent="0.2">
      <c r="F594" s="112"/>
      <c r="G594" s="112"/>
      <c r="H594" s="112"/>
      <c r="I594" s="112"/>
      <c r="J594" s="112"/>
    </row>
    <row r="595" spans="6:10" s="3" customFormat="1" x14ac:dyDescent="0.2">
      <c r="F595" s="112"/>
      <c r="G595" s="112"/>
      <c r="H595" s="112"/>
      <c r="I595" s="112"/>
      <c r="J595" s="112"/>
    </row>
    <row r="596" spans="6:10" s="3" customFormat="1" x14ac:dyDescent="0.2">
      <c r="F596" s="112"/>
      <c r="G596" s="112"/>
      <c r="H596" s="112"/>
      <c r="I596" s="112"/>
      <c r="J596" s="112"/>
    </row>
    <row r="597" spans="6:10" s="3" customFormat="1" x14ac:dyDescent="0.2">
      <c r="F597" s="112"/>
      <c r="G597" s="112"/>
      <c r="H597" s="112"/>
      <c r="I597" s="112"/>
      <c r="J597" s="112"/>
    </row>
    <row r="598" spans="6:10" s="3" customFormat="1" x14ac:dyDescent="0.2">
      <c r="F598" s="112"/>
      <c r="G598" s="112"/>
      <c r="H598" s="112"/>
      <c r="I598" s="112"/>
      <c r="J598" s="112"/>
    </row>
    <row r="599" spans="6:10" s="3" customFormat="1" x14ac:dyDescent="0.2">
      <c r="F599" s="112"/>
      <c r="G599" s="112"/>
      <c r="H599" s="112"/>
      <c r="I599" s="112"/>
      <c r="J599" s="112"/>
    </row>
    <row r="600" spans="6:10" s="3" customFormat="1" x14ac:dyDescent="0.2">
      <c r="F600" s="112"/>
      <c r="G600" s="112"/>
      <c r="H600" s="112"/>
      <c r="I600" s="112"/>
      <c r="J600" s="112"/>
    </row>
    <row r="601" spans="6:10" s="3" customFormat="1" x14ac:dyDescent="0.2">
      <c r="F601" s="112"/>
      <c r="G601" s="112"/>
      <c r="H601" s="112"/>
      <c r="I601" s="112"/>
      <c r="J601" s="112"/>
    </row>
    <row r="602" spans="6:10" s="3" customFormat="1" x14ac:dyDescent="0.2">
      <c r="F602" s="112"/>
      <c r="G602" s="112"/>
      <c r="H602" s="112"/>
      <c r="I602" s="112"/>
      <c r="J602" s="112"/>
    </row>
    <row r="603" spans="6:10" s="3" customFormat="1" x14ac:dyDescent="0.2">
      <c r="F603" s="112"/>
      <c r="G603" s="112"/>
      <c r="H603" s="112"/>
      <c r="I603" s="112"/>
      <c r="J603" s="112"/>
    </row>
    <row r="604" spans="6:10" s="3" customFormat="1" x14ac:dyDescent="0.2">
      <c r="F604" s="112"/>
      <c r="G604" s="112"/>
      <c r="H604" s="112"/>
      <c r="I604" s="112"/>
      <c r="J604" s="112"/>
    </row>
    <row r="605" spans="6:10" s="3" customFormat="1" x14ac:dyDescent="0.2">
      <c r="F605" s="112"/>
      <c r="G605" s="112"/>
      <c r="H605" s="112"/>
      <c r="I605" s="112"/>
      <c r="J605" s="112"/>
    </row>
    <row r="606" spans="6:10" s="3" customFormat="1" x14ac:dyDescent="0.2">
      <c r="F606" s="112"/>
      <c r="G606" s="112"/>
      <c r="H606" s="112"/>
      <c r="I606" s="112"/>
      <c r="J606" s="112"/>
    </row>
    <row r="607" spans="6:10" s="3" customFormat="1" x14ac:dyDescent="0.2">
      <c r="F607" s="112"/>
      <c r="G607" s="112"/>
      <c r="H607" s="112"/>
      <c r="I607" s="112"/>
      <c r="J607" s="112"/>
    </row>
    <row r="608" spans="6:10" s="3" customFormat="1" x14ac:dyDescent="0.2">
      <c r="F608" s="112"/>
      <c r="G608" s="112"/>
      <c r="H608" s="112"/>
      <c r="I608" s="112"/>
      <c r="J608" s="112"/>
    </row>
    <row r="609" spans="6:10" s="3" customFormat="1" x14ac:dyDescent="0.2">
      <c r="F609" s="112"/>
      <c r="G609" s="112"/>
      <c r="H609" s="112"/>
      <c r="I609" s="112"/>
      <c r="J609" s="112"/>
    </row>
    <row r="610" spans="6:10" s="3" customFormat="1" x14ac:dyDescent="0.2">
      <c r="F610" s="112"/>
      <c r="G610" s="112"/>
      <c r="H610" s="112"/>
      <c r="I610" s="112"/>
      <c r="J610" s="112"/>
    </row>
    <row r="611" spans="6:10" s="3" customFormat="1" x14ac:dyDescent="0.2">
      <c r="F611" s="112"/>
      <c r="G611" s="112"/>
      <c r="H611" s="112"/>
      <c r="I611" s="112"/>
      <c r="J611" s="112"/>
    </row>
    <row r="612" spans="6:10" s="3" customFormat="1" x14ac:dyDescent="0.2">
      <c r="F612" s="112"/>
      <c r="G612" s="112"/>
      <c r="H612" s="112"/>
      <c r="I612" s="112"/>
      <c r="J612" s="112"/>
    </row>
    <row r="613" spans="6:10" s="3" customFormat="1" x14ac:dyDescent="0.2">
      <c r="F613" s="112"/>
      <c r="G613" s="112"/>
      <c r="H613" s="112"/>
      <c r="I613" s="112"/>
      <c r="J613" s="112"/>
    </row>
    <row r="614" spans="6:10" s="3" customFormat="1" x14ac:dyDescent="0.2">
      <c r="F614" s="112"/>
      <c r="G614" s="112"/>
      <c r="H614" s="112"/>
      <c r="I614" s="112"/>
      <c r="J614" s="112"/>
    </row>
    <row r="615" spans="6:10" s="3" customFormat="1" x14ac:dyDescent="0.2">
      <c r="F615" s="112"/>
      <c r="G615" s="112"/>
      <c r="H615" s="112"/>
      <c r="I615" s="112"/>
      <c r="J615" s="112"/>
    </row>
    <row r="616" spans="6:10" s="3" customFormat="1" x14ac:dyDescent="0.2">
      <c r="F616" s="112"/>
      <c r="G616" s="112"/>
      <c r="H616" s="112"/>
      <c r="I616" s="112"/>
      <c r="J616" s="112"/>
    </row>
    <row r="617" spans="6:10" s="3" customFormat="1" x14ac:dyDescent="0.2">
      <c r="F617" s="112"/>
      <c r="G617" s="112"/>
      <c r="H617" s="112"/>
      <c r="I617" s="112"/>
      <c r="J617" s="112"/>
    </row>
    <row r="618" spans="6:10" s="3" customFormat="1" x14ac:dyDescent="0.2">
      <c r="F618" s="112"/>
      <c r="G618" s="112"/>
      <c r="H618" s="112"/>
      <c r="I618" s="112"/>
      <c r="J618" s="112"/>
    </row>
    <row r="619" spans="6:10" s="3" customFormat="1" x14ac:dyDescent="0.2">
      <c r="F619" s="112"/>
      <c r="G619" s="112"/>
      <c r="H619" s="112"/>
      <c r="I619" s="112"/>
      <c r="J619" s="112"/>
    </row>
    <row r="620" spans="6:10" s="3" customFormat="1" x14ac:dyDescent="0.2">
      <c r="F620" s="112"/>
      <c r="G620" s="112"/>
      <c r="H620" s="112"/>
      <c r="I620" s="112"/>
      <c r="J620" s="112"/>
    </row>
    <row r="621" spans="6:10" s="3" customFormat="1" x14ac:dyDescent="0.2">
      <c r="F621" s="112"/>
      <c r="G621" s="112"/>
      <c r="H621" s="112"/>
      <c r="I621" s="112"/>
      <c r="J621" s="112"/>
    </row>
    <row r="622" spans="6:10" s="3" customFormat="1" x14ac:dyDescent="0.2">
      <c r="F622" s="112"/>
      <c r="G622" s="112"/>
      <c r="H622" s="112"/>
      <c r="I622" s="112"/>
      <c r="J622" s="112"/>
    </row>
    <row r="623" spans="6:10" s="3" customFormat="1" x14ac:dyDescent="0.2">
      <c r="F623" s="112"/>
      <c r="G623" s="112"/>
      <c r="H623" s="112"/>
      <c r="I623" s="112"/>
      <c r="J623" s="112"/>
    </row>
    <row r="624" spans="6:10" s="3" customFormat="1" x14ac:dyDescent="0.2">
      <c r="F624" s="112"/>
      <c r="G624" s="112"/>
      <c r="H624" s="112"/>
      <c r="I624" s="112"/>
      <c r="J624" s="112"/>
    </row>
    <row r="625" spans="6:10" s="3" customFormat="1" x14ac:dyDescent="0.2">
      <c r="F625" s="112"/>
      <c r="G625" s="112"/>
      <c r="H625" s="112"/>
      <c r="I625" s="112"/>
      <c r="J625" s="112"/>
    </row>
    <row r="626" spans="6:10" s="3" customFormat="1" x14ac:dyDescent="0.2">
      <c r="F626" s="112"/>
      <c r="G626" s="112"/>
      <c r="H626" s="112"/>
      <c r="I626" s="112"/>
      <c r="J626" s="112"/>
    </row>
    <row r="627" spans="6:10" s="3" customFormat="1" x14ac:dyDescent="0.2">
      <c r="F627" s="112"/>
      <c r="G627" s="112"/>
      <c r="H627" s="112"/>
      <c r="I627" s="112"/>
      <c r="J627" s="112"/>
    </row>
    <row r="628" spans="6:10" s="3" customFormat="1" x14ac:dyDescent="0.2">
      <c r="F628" s="112"/>
      <c r="G628" s="112"/>
      <c r="H628" s="112"/>
      <c r="I628" s="112"/>
      <c r="J628" s="112"/>
    </row>
    <row r="629" spans="6:10" s="3" customFormat="1" x14ac:dyDescent="0.2">
      <c r="F629" s="112"/>
      <c r="G629" s="112"/>
      <c r="H629" s="112"/>
      <c r="I629" s="112"/>
      <c r="J629" s="112"/>
    </row>
    <row r="630" spans="6:10" s="3" customFormat="1" x14ac:dyDescent="0.2">
      <c r="F630" s="112"/>
      <c r="G630" s="112"/>
      <c r="H630" s="112"/>
      <c r="I630" s="112"/>
      <c r="J630" s="112"/>
    </row>
    <row r="631" spans="6:10" s="3" customFormat="1" x14ac:dyDescent="0.2">
      <c r="F631" s="112"/>
      <c r="G631" s="112"/>
      <c r="H631" s="112"/>
      <c r="I631" s="112"/>
      <c r="J631" s="112"/>
    </row>
    <row r="632" spans="6:10" s="3" customFormat="1" x14ac:dyDescent="0.2">
      <c r="F632" s="112"/>
      <c r="G632" s="112"/>
      <c r="H632" s="112"/>
      <c r="I632" s="112"/>
      <c r="J632" s="112"/>
    </row>
    <row r="633" spans="6:10" s="3" customFormat="1" x14ac:dyDescent="0.2">
      <c r="F633" s="112"/>
      <c r="G633" s="112"/>
      <c r="H633" s="112"/>
      <c r="I633" s="112"/>
      <c r="J633" s="112"/>
    </row>
    <row r="634" spans="6:10" s="3" customFormat="1" x14ac:dyDescent="0.2">
      <c r="F634" s="112"/>
      <c r="G634" s="112"/>
      <c r="H634" s="112"/>
      <c r="I634" s="112"/>
      <c r="J634" s="112"/>
    </row>
    <row r="635" spans="6:10" s="3" customFormat="1" x14ac:dyDescent="0.2">
      <c r="F635" s="112"/>
      <c r="G635" s="112"/>
      <c r="H635" s="112"/>
      <c r="I635" s="112"/>
      <c r="J635" s="112"/>
    </row>
    <row r="636" spans="6:10" s="3" customFormat="1" x14ac:dyDescent="0.2">
      <c r="F636" s="112"/>
      <c r="G636" s="112"/>
      <c r="H636" s="112"/>
      <c r="I636" s="112"/>
      <c r="J636" s="112"/>
    </row>
    <row r="637" spans="6:10" s="3" customFormat="1" x14ac:dyDescent="0.2">
      <c r="F637" s="112"/>
      <c r="G637" s="112"/>
      <c r="H637" s="112"/>
      <c r="I637" s="112"/>
      <c r="J637" s="112"/>
    </row>
    <row r="638" spans="6:10" s="3" customFormat="1" x14ac:dyDescent="0.2">
      <c r="F638" s="112"/>
      <c r="G638" s="112"/>
      <c r="H638" s="112"/>
      <c r="I638" s="112"/>
      <c r="J638" s="112"/>
    </row>
    <row r="639" spans="6:10" s="3" customFormat="1" x14ac:dyDescent="0.2">
      <c r="F639" s="112"/>
      <c r="G639" s="112"/>
      <c r="H639" s="112"/>
      <c r="I639" s="112"/>
      <c r="J639" s="112"/>
    </row>
    <row r="640" spans="6:10" s="3" customFormat="1" x14ac:dyDescent="0.2">
      <c r="F640" s="112"/>
      <c r="G640" s="112"/>
      <c r="H640" s="112"/>
      <c r="I640" s="112"/>
      <c r="J640" s="112"/>
    </row>
    <row r="641" spans="6:10" s="3" customFormat="1" x14ac:dyDescent="0.2">
      <c r="F641" s="112"/>
      <c r="G641" s="112"/>
      <c r="H641" s="112"/>
      <c r="I641" s="112"/>
      <c r="J641" s="112"/>
    </row>
    <row r="642" spans="6:10" s="3" customFormat="1" x14ac:dyDescent="0.2">
      <c r="F642" s="112"/>
      <c r="G642" s="112"/>
      <c r="H642" s="112"/>
      <c r="I642" s="112"/>
      <c r="J642" s="112"/>
    </row>
    <row r="643" spans="6:10" s="3" customFormat="1" x14ac:dyDescent="0.2">
      <c r="F643" s="112"/>
      <c r="G643" s="112"/>
      <c r="H643" s="112"/>
      <c r="I643" s="112"/>
      <c r="J643" s="112"/>
    </row>
    <row r="644" spans="6:10" s="3" customFormat="1" x14ac:dyDescent="0.2">
      <c r="F644" s="112"/>
      <c r="G644" s="112"/>
      <c r="H644" s="112"/>
      <c r="I644" s="112"/>
      <c r="J644" s="112"/>
    </row>
    <row r="645" spans="6:10" s="3" customFormat="1" x14ac:dyDescent="0.2">
      <c r="F645" s="112"/>
      <c r="G645" s="112"/>
      <c r="H645" s="112"/>
      <c r="I645" s="112"/>
      <c r="J645" s="112"/>
    </row>
    <row r="646" spans="6:10" s="3" customFormat="1" x14ac:dyDescent="0.2">
      <c r="F646" s="112"/>
      <c r="G646" s="112"/>
      <c r="H646" s="112"/>
      <c r="I646" s="112"/>
      <c r="J646" s="112"/>
    </row>
    <row r="647" spans="6:10" s="3" customFormat="1" x14ac:dyDescent="0.2">
      <c r="F647" s="112"/>
      <c r="G647" s="112"/>
      <c r="H647" s="112"/>
      <c r="I647" s="112"/>
      <c r="J647" s="112"/>
    </row>
    <row r="648" spans="6:10" s="3" customFormat="1" x14ac:dyDescent="0.2">
      <c r="F648" s="112"/>
      <c r="G648" s="112"/>
      <c r="H648" s="112"/>
      <c r="I648" s="112"/>
      <c r="J648" s="112"/>
    </row>
    <row r="649" spans="6:10" s="3" customFormat="1" x14ac:dyDescent="0.2">
      <c r="F649" s="112"/>
      <c r="G649" s="112"/>
      <c r="H649" s="112"/>
      <c r="I649" s="112"/>
      <c r="J649" s="112"/>
    </row>
    <row r="650" spans="6:10" s="3" customFormat="1" x14ac:dyDescent="0.2">
      <c r="F650" s="112"/>
      <c r="G650" s="112"/>
      <c r="H650" s="112"/>
      <c r="I650" s="112"/>
      <c r="J650" s="112"/>
    </row>
    <row r="651" spans="6:10" s="3" customFormat="1" x14ac:dyDescent="0.2">
      <c r="F651" s="112"/>
      <c r="G651" s="112"/>
      <c r="H651" s="112"/>
      <c r="I651" s="112"/>
      <c r="J651" s="112"/>
    </row>
    <row r="652" spans="6:10" s="3" customFormat="1" x14ac:dyDescent="0.2">
      <c r="F652" s="112"/>
      <c r="G652" s="112"/>
      <c r="H652" s="112"/>
      <c r="I652" s="112"/>
      <c r="J652" s="112"/>
    </row>
    <row r="653" spans="6:10" s="3" customFormat="1" x14ac:dyDescent="0.2">
      <c r="F653" s="112"/>
      <c r="G653" s="112"/>
      <c r="H653" s="112"/>
      <c r="I653" s="112"/>
      <c r="J653" s="112"/>
    </row>
    <row r="654" spans="6:10" s="3" customFormat="1" x14ac:dyDescent="0.2">
      <c r="F654" s="112"/>
      <c r="G654" s="112"/>
      <c r="H654" s="112"/>
      <c r="I654" s="112"/>
      <c r="J654" s="112"/>
    </row>
    <row r="655" spans="6:10" s="3" customFormat="1" x14ac:dyDescent="0.2">
      <c r="F655" s="112"/>
      <c r="G655" s="112"/>
      <c r="H655" s="112"/>
      <c r="I655" s="112"/>
      <c r="J655" s="112"/>
    </row>
    <row r="656" spans="6:10" s="3" customFormat="1" x14ac:dyDescent="0.2">
      <c r="F656" s="112"/>
      <c r="G656" s="112"/>
      <c r="H656" s="112"/>
      <c r="I656" s="112"/>
      <c r="J656" s="112"/>
    </row>
    <row r="657" spans="6:10" s="3" customFormat="1" x14ac:dyDescent="0.2">
      <c r="F657" s="112"/>
      <c r="G657" s="112"/>
      <c r="H657" s="112"/>
      <c r="I657" s="112"/>
      <c r="J657" s="112"/>
    </row>
    <row r="658" spans="6:10" s="3" customFormat="1" x14ac:dyDescent="0.2">
      <c r="F658" s="112"/>
      <c r="G658" s="112"/>
      <c r="H658" s="112"/>
      <c r="I658" s="112"/>
      <c r="J658" s="112"/>
    </row>
    <row r="659" spans="6:10" s="3" customFormat="1" x14ac:dyDescent="0.2">
      <c r="F659" s="112"/>
      <c r="G659" s="112"/>
      <c r="H659" s="112"/>
      <c r="I659" s="112"/>
      <c r="J659" s="112"/>
    </row>
    <row r="660" spans="6:10" s="3" customFormat="1" x14ac:dyDescent="0.2">
      <c r="F660" s="112"/>
      <c r="G660" s="112"/>
      <c r="H660" s="112"/>
      <c r="I660" s="112"/>
      <c r="J660" s="112"/>
    </row>
    <row r="661" spans="6:10" s="3" customFormat="1" x14ac:dyDescent="0.2">
      <c r="F661" s="112"/>
      <c r="G661" s="112"/>
      <c r="H661" s="112"/>
      <c r="I661" s="112"/>
      <c r="J661" s="112"/>
    </row>
    <row r="662" spans="6:10" s="3" customFormat="1" x14ac:dyDescent="0.2">
      <c r="F662" s="112"/>
      <c r="G662" s="112"/>
      <c r="H662" s="112"/>
      <c r="I662" s="112"/>
      <c r="J662" s="112"/>
    </row>
    <row r="663" spans="6:10" s="3" customFormat="1" x14ac:dyDescent="0.2">
      <c r="F663" s="112"/>
      <c r="G663" s="112"/>
      <c r="H663" s="112"/>
      <c r="I663" s="112"/>
      <c r="J663" s="112"/>
    </row>
    <row r="664" spans="6:10" s="3" customFormat="1" x14ac:dyDescent="0.2">
      <c r="F664" s="112"/>
      <c r="G664" s="112"/>
      <c r="H664" s="112"/>
      <c r="I664" s="112"/>
      <c r="J664" s="112"/>
    </row>
    <row r="665" spans="6:10" s="3" customFormat="1" x14ac:dyDescent="0.2">
      <c r="F665" s="112"/>
      <c r="G665" s="112"/>
      <c r="H665" s="112"/>
      <c r="I665" s="112"/>
      <c r="J665" s="112"/>
    </row>
    <row r="666" spans="6:10" s="3" customFormat="1" x14ac:dyDescent="0.2">
      <c r="F666" s="112"/>
      <c r="G666" s="112"/>
      <c r="H666" s="112"/>
      <c r="I666" s="112"/>
      <c r="J666" s="112"/>
    </row>
    <row r="667" spans="6:10" s="3" customFormat="1" x14ac:dyDescent="0.2">
      <c r="F667" s="112"/>
      <c r="G667" s="112"/>
      <c r="H667" s="112"/>
      <c r="I667" s="112"/>
      <c r="J667" s="112"/>
    </row>
    <row r="668" spans="6:10" s="3" customFormat="1" x14ac:dyDescent="0.2">
      <c r="F668" s="112"/>
      <c r="G668" s="112"/>
      <c r="H668" s="112"/>
      <c r="I668" s="112"/>
      <c r="J668" s="112"/>
    </row>
    <row r="669" spans="6:10" s="3" customFormat="1" x14ac:dyDescent="0.2">
      <c r="F669" s="112"/>
      <c r="G669" s="112"/>
      <c r="H669" s="112"/>
      <c r="I669" s="112"/>
      <c r="J669" s="112"/>
    </row>
    <row r="670" spans="6:10" s="3" customFormat="1" x14ac:dyDescent="0.2">
      <c r="F670" s="112"/>
      <c r="G670" s="112"/>
      <c r="H670" s="112"/>
      <c r="I670" s="112"/>
      <c r="J670" s="112"/>
    </row>
    <row r="671" spans="6:10" s="3" customFormat="1" x14ac:dyDescent="0.2">
      <c r="F671" s="112"/>
      <c r="G671" s="112"/>
      <c r="H671" s="112"/>
      <c r="I671" s="112"/>
      <c r="J671" s="112"/>
    </row>
    <row r="672" spans="6:10" s="3" customFormat="1" x14ac:dyDescent="0.2">
      <c r="F672" s="112"/>
      <c r="G672" s="112"/>
      <c r="H672" s="112"/>
      <c r="I672" s="112"/>
      <c r="J672" s="112"/>
    </row>
    <row r="673" spans="6:10" s="3" customFormat="1" x14ac:dyDescent="0.2">
      <c r="F673" s="112"/>
      <c r="G673" s="112"/>
      <c r="H673" s="112"/>
      <c r="I673" s="112"/>
      <c r="J673" s="112"/>
    </row>
    <row r="674" spans="6:10" s="3" customFormat="1" x14ac:dyDescent="0.2">
      <c r="F674" s="112"/>
      <c r="G674" s="112"/>
      <c r="H674" s="112"/>
      <c r="I674" s="112"/>
      <c r="J674" s="112"/>
    </row>
    <row r="675" spans="6:10" s="3" customFormat="1" x14ac:dyDescent="0.2">
      <c r="F675" s="112"/>
      <c r="G675" s="112"/>
      <c r="H675" s="112"/>
      <c r="I675" s="112"/>
      <c r="J675" s="112"/>
    </row>
    <row r="676" spans="6:10" s="3" customFormat="1" x14ac:dyDescent="0.2">
      <c r="F676" s="112"/>
      <c r="G676" s="112"/>
      <c r="H676" s="112"/>
      <c r="I676" s="112"/>
      <c r="J676" s="112"/>
    </row>
    <row r="677" spans="6:10" s="3" customFormat="1" x14ac:dyDescent="0.2">
      <c r="F677" s="112"/>
      <c r="G677" s="112"/>
      <c r="H677" s="112"/>
      <c r="I677" s="112"/>
      <c r="J677" s="112"/>
    </row>
    <row r="678" spans="6:10" s="3" customFormat="1" x14ac:dyDescent="0.2">
      <c r="F678" s="112"/>
      <c r="G678" s="112"/>
      <c r="H678" s="112"/>
      <c r="I678" s="112"/>
      <c r="J678" s="112"/>
    </row>
    <row r="679" spans="6:10" s="3" customFormat="1" x14ac:dyDescent="0.2">
      <c r="F679" s="112"/>
      <c r="G679" s="112"/>
      <c r="H679" s="112"/>
      <c r="I679" s="112"/>
      <c r="J679" s="112"/>
    </row>
    <row r="680" spans="6:10" s="3" customFormat="1" x14ac:dyDescent="0.2">
      <c r="F680" s="112"/>
      <c r="G680" s="112"/>
      <c r="H680" s="112"/>
      <c r="I680" s="112"/>
      <c r="J680" s="112"/>
    </row>
    <row r="681" spans="6:10" s="3" customFormat="1" x14ac:dyDescent="0.2">
      <c r="F681" s="112"/>
      <c r="G681" s="112"/>
      <c r="H681" s="112"/>
      <c r="I681" s="112"/>
      <c r="J681" s="112"/>
    </row>
    <row r="682" spans="6:10" s="3" customFormat="1" x14ac:dyDescent="0.2">
      <c r="F682" s="112"/>
      <c r="G682" s="112"/>
      <c r="H682" s="112"/>
      <c r="I682" s="112"/>
      <c r="J682" s="112"/>
    </row>
    <row r="683" spans="6:10" s="3" customFormat="1" x14ac:dyDescent="0.2">
      <c r="F683" s="112"/>
      <c r="G683" s="112"/>
      <c r="H683" s="112"/>
      <c r="I683" s="112"/>
      <c r="J683" s="112"/>
    </row>
    <row r="684" spans="6:10" s="3" customFormat="1" x14ac:dyDescent="0.2">
      <c r="F684" s="112"/>
      <c r="G684" s="112"/>
      <c r="H684" s="112"/>
      <c r="I684" s="112"/>
      <c r="J684" s="112"/>
    </row>
    <row r="685" spans="6:10" s="3" customFormat="1" x14ac:dyDescent="0.2">
      <c r="F685" s="112"/>
      <c r="G685" s="112"/>
      <c r="H685" s="112"/>
      <c r="I685" s="112"/>
      <c r="J685" s="112"/>
    </row>
    <row r="686" spans="6:10" s="3" customFormat="1" x14ac:dyDescent="0.2">
      <c r="F686" s="112"/>
      <c r="G686" s="112"/>
      <c r="H686" s="112"/>
      <c r="I686" s="112"/>
      <c r="J686" s="112"/>
    </row>
    <row r="687" spans="6:10" s="3" customFormat="1" x14ac:dyDescent="0.2">
      <c r="F687" s="112"/>
      <c r="G687" s="112"/>
      <c r="H687" s="112"/>
      <c r="I687" s="112"/>
      <c r="J687" s="112"/>
    </row>
    <row r="688" spans="6:10" s="3" customFormat="1" x14ac:dyDescent="0.2">
      <c r="F688" s="112"/>
      <c r="G688" s="112"/>
      <c r="H688" s="112"/>
      <c r="I688" s="112"/>
      <c r="J688" s="112"/>
    </row>
    <row r="689" spans="6:10" s="3" customFormat="1" x14ac:dyDescent="0.2">
      <c r="F689" s="112"/>
      <c r="G689" s="112"/>
      <c r="H689" s="112"/>
      <c r="I689" s="112"/>
      <c r="J689" s="112"/>
    </row>
    <row r="690" spans="6:10" s="3" customFormat="1" x14ac:dyDescent="0.2">
      <c r="F690" s="112"/>
      <c r="G690" s="112"/>
      <c r="H690" s="112"/>
      <c r="I690" s="112"/>
      <c r="J690" s="112"/>
    </row>
    <row r="691" spans="6:10" s="3" customFormat="1" x14ac:dyDescent="0.2">
      <c r="F691" s="112"/>
      <c r="G691" s="112"/>
      <c r="H691" s="112"/>
      <c r="I691" s="112"/>
      <c r="J691" s="112"/>
    </row>
    <row r="692" spans="6:10" s="3" customFormat="1" x14ac:dyDescent="0.2">
      <c r="F692" s="112"/>
      <c r="G692" s="112"/>
      <c r="H692" s="112"/>
      <c r="I692" s="112"/>
      <c r="J692" s="112"/>
    </row>
    <row r="693" spans="6:10" s="3" customFormat="1" x14ac:dyDescent="0.2">
      <c r="F693" s="112"/>
      <c r="G693" s="112"/>
      <c r="H693" s="112"/>
      <c r="I693" s="112"/>
      <c r="J693" s="112"/>
    </row>
    <row r="694" spans="6:10" s="3" customFormat="1" x14ac:dyDescent="0.2">
      <c r="F694" s="112"/>
      <c r="G694" s="112"/>
      <c r="H694" s="112"/>
      <c r="I694" s="112"/>
      <c r="J694" s="112"/>
    </row>
    <row r="695" spans="6:10" s="3" customFormat="1" x14ac:dyDescent="0.2">
      <c r="F695" s="112"/>
      <c r="G695" s="112"/>
      <c r="H695" s="112"/>
      <c r="I695" s="112"/>
      <c r="J695" s="112"/>
    </row>
    <row r="696" spans="6:10" s="3" customFormat="1" x14ac:dyDescent="0.2">
      <c r="F696" s="112"/>
      <c r="G696" s="112"/>
      <c r="H696" s="112"/>
      <c r="I696" s="112"/>
      <c r="J696" s="112"/>
    </row>
    <row r="697" spans="6:10" s="3" customFormat="1" x14ac:dyDescent="0.2">
      <c r="F697" s="112"/>
      <c r="G697" s="112"/>
      <c r="H697" s="112"/>
      <c r="I697" s="112"/>
      <c r="J697" s="112"/>
    </row>
    <row r="698" spans="6:10" s="3" customFormat="1" x14ac:dyDescent="0.2">
      <c r="F698" s="112"/>
      <c r="G698" s="112"/>
      <c r="H698" s="112"/>
      <c r="I698" s="112"/>
      <c r="J698" s="112"/>
    </row>
    <row r="699" spans="6:10" s="3" customFormat="1" x14ac:dyDescent="0.2">
      <c r="F699" s="112"/>
      <c r="G699" s="112"/>
      <c r="H699" s="112"/>
      <c r="I699" s="112"/>
      <c r="J699" s="112"/>
    </row>
    <row r="700" spans="6:10" s="3" customFormat="1" x14ac:dyDescent="0.2">
      <c r="F700" s="112"/>
      <c r="G700" s="112"/>
      <c r="H700" s="112"/>
      <c r="I700" s="112"/>
      <c r="J700" s="112"/>
    </row>
    <row r="701" spans="6:10" s="3" customFormat="1" x14ac:dyDescent="0.2">
      <c r="F701" s="112"/>
      <c r="G701" s="112"/>
      <c r="H701" s="112"/>
      <c r="I701" s="112"/>
      <c r="J701" s="112"/>
    </row>
    <row r="702" spans="6:10" s="3" customFormat="1" x14ac:dyDescent="0.2">
      <c r="F702" s="112"/>
      <c r="G702" s="112"/>
      <c r="H702" s="112"/>
      <c r="I702" s="112"/>
      <c r="J702" s="112"/>
    </row>
    <row r="703" spans="6:10" s="3" customFormat="1" x14ac:dyDescent="0.2">
      <c r="F703" s="112"/>
      <c r="G703" s="112"/>
      <c r="H703" s="112"/>
      <c r="I703" s="112"/>
      <c r="J703" s="112"/>
    </row>
    <row r="704" spans="6:10" s="3" customFormat="1" x14ac:dyDescent="0.2">
      <c r="F704" s="112"/>
      <c r="G704" s="112"/>
      <c r="H704" s="112"/>
      <c r="I704" s="112"/>
      <c r="J704" s="112"/>
    </row>
    <row r="705" spans="6:10" s="3" customFormat="1" x14ac:dyDescent="0.2">
      <c r="F705" s="112"/>
      <c r="G705" s="112"/>
      <c r="H705" s="112"/>
      <c r="I705" s="112"/>
      <c r="J705" s="112"/>
    </row>
    <row r="706" spans="6:10" s="3" customFormat="1" x14ac:dyDescent="0.2">
      <c r="F706" s="112"/>
      <c r="G706" s="112"/>
      <c r="H706" s="112"/>
      <c r="I706" s="112"/>
      <c r="J706" s="112"/>
    </row>
    <row r="707" spans="6:10" s="3" customFormat="1" x14ac:dyDescent="0.2">
      <c r="F707" s="112"/>
      <c r="G707" s="112"/>
      <c r="H707" s="112"/>
      <c r="I707" s="112"/>
      <c r="J707" s="112"/>
    </row>
    <row r="708" spans="6:10" s="3" customFormat="1" x14ac:dyDescent="0.2">
      <c r="F708" s="112"/>
      <c r="G708" s="112"/>
      <c r="H708" s="112"/>
      <c r="I708" s="112"/>
      <c r="J708" s="112"/>
    </row>
    <row r="709" spans="6:10" s="3" customFormat="1" x14ac:dyDescent="0.2">
      <c r="F709" s="112"/>
      <c r="G709" s="112"/>
      <c r="H709" s="112"/>
      <c r="I709" s="112"/>
      <c r="J709" s="112"/>
    </row>
    <row r="710" spans="6:10" s="3" customFormat="1" x14ac:dyDescent="0.2">
      <c r="F710" s="112"/>
      <c r="G710" s="112"/>
      <c r="H710" s="112"/>
      <c r="I710" s="112"/>
      <c r="J710" s="112"/>
    </row>
    <row r="711" spans="6:10" s="3" customFormat="1" x14ac:dyDescent="0.2">
      <c r="F711" s="112"/>
      <c r="G711" s="112"/>
      <c r="H711" s="112"/>
      <c r="I711" s="112"/>
      <c r="J711" s="112"/>
    </row>
    <row r="712" spans="6:10" s="3" customFormat="1" x14ac:dyDescent="0.2">
      <c r="F712" s="112"/>
      <c r="G712" s="112"/>
      <c r="H712" s="112"/>
      <c r="I712" s="112"/>
      <c r="J712" s="112"/>
    </row>
    <row r="713" spans="6:10" s="3" customFormat="1" x14ac:dyDescent="0.2">
      <c r="F713" s="112"/>
      <c r="G713" s="112"/>
      <c r="H713" s="112"/>
      <c r="I713" s="112"/>
      <c r="J713" s="112"/>
    </row>
    <row r="714" spans="6:10" s="3" customFormat="1" x14ac:dyDescent="0.2">
      <c r="F714" s="112"/>
      <c r="G714" s="112"/>
      <c r="H714" s="112"/>
      <c r="I714" s="112"/>
      <c r="J714" s="112"/>
    </row>
    <row r="715" spans="6:10" s="3" customFormat="1" x14ac:dyDescent="0.2">
      <c r="F715" s="112"/>
      <c r="G715" s="112"/>
      <c r="H715" s="112"/>
      <c r="I715" s="112"/>
      <c r="J715" s="112"/>
    </row>
    <row r="716" spans="6:10" s="3" customFormat="1" x14ac:dyDescent="0.2">
      <c r="F716" s="112"/>
      <c r="G716" s="112"/>
      <c r="H716" s="112"/>
      <c r="I716" s="112"/>
      <c r="J716" s="112"/>
    </row>
    <row r="717" spans="6:10" s="3" customFormat="1" x14ac:dyDescent="0.2">
      <c r="F717" s="112"/>
      <c r="G717" s="112"/>
      <c r="H717" s="112"/>
      <c r="I717" s="112"/>
      <c r="J717" s="112"/>
    </row>
    <row r="718" spans="6:10" s="3" customFormat="1" x14ac:dyDescent="0.2">
      <c r="F718" s="112"/>
      <c r="G718" s="112"/>
      <c r="H718" s="112"/>
      <c r="I718" s="112"/>
      <c r="J718" s="112"/>
    </row>
    <row r="719" spans="6:10" s="3" customFormat="1" x14ac:dyDescent="0.2">
      <c r="F719" s="112"/>
      <c r="G719" s="112"/>
      <c r="H719" s="112"/>
      <c r="I719" s="112"/>
      <c r="J719" s="112"/>
    </row>
    <row r="720" spans="6:10" s="3" customFormat="1" x14ac:dyDescent="0.2">
      <c r="F720" s="112"/>
      <c r="G720" s="112"/>
      <c r="H720" s="112"/>
      <c r="I720" s="112"/>
      <c r="J720" s="112"/>
    </row>
    <row r="721" spans="6:10" s="3" customFormat="1" x14ac:dyDescent="0.2">
      <c r="F721" s="112"/>
      <c r="G721" s="112"/>
      <c r="H721" s="112"/>
      <c r="I721" s="112"/>
      <c r="J721" s="112"/>
    </row>
    <row r="722" spans="6:10" s="3" customFormat="1" x14ac:dyDescent="0.2">
      <c r="F722" s="112"/>
      <c r="G722" s="112"/>
      <c r="H722" s="112"/>
      <c r="I722" s="112"/>
      <c r="J722" s="112"/>
    </row>
    <row r="723" spans="6:10" s="3" customFormat="1" x14ac:dyDescent="0.2">
      <c r="F723" s="112"/>
      <c r="G723" s="112"/>
      <c r="H723" s="112"/>
      <c r="I723" s="112"/>
      <c r="J723" s="112"/>
    </row>
    <row r="724" spans="6:10" s="3" customFormat="1" x14ac:dyDescent="0.2">
      <c r="F724" s="112"/>
      <c r="G724" s="112"/>
      <c r="H724" s="112"/>
      <c r="I724" s="112"/>
      <c r="J724" s="112"/>
    </row>
    <row r="725" spans="6:10" s="3" customFormat="1" x14ac:dyDescent="0.2">
      <c r="F725" s="112"/>
      <c r="G725" s="112"/>
      <c r="H725" s="112"/>
      <c r="I725" s="112"/>
      <c r="J725" s="112"/>
    </row>
    <row r="726" spans="6:10" s="3" customFormat="1" x14ac:dyDescent="0.2">
      <c r="F726" s="112"/>
      <c r="G726" s="112"/>
      <c r="H726" s="112"/>
      <c r="I726" s="112"/>
      <c r="J726" s="112"/>
    </row>
    <row r="727" spans="6:10" s="3" customFormat="1" x14ac:dyDescent="0.2">
      <c r="F727" s="112"/>
      <c r="G727" s="112"/>
      <c r="H727" s="112"/>
      <c r="I727" s="112"/>
      <c r="J727" s="112"/>
    </row>
    <row r="728" spans="6:10" s="3" customFormat="1" x14ac:dyDescent="0.2">
      <c r="F728" s="112"/>
      <c r="G728" s="112"/>
      <c r="H728" s="112"/>
      <c r="I728" s="112"/>
      <c r="J728" s="112"/>
    </row>
    <row r="729" spans="6:10" s="3" customFormat="1" x14ac:dyDescent="0.2">
      <c r="F729" s="112"/>
      <c r="G729" s="112"/>
      <c r="H729" s="112"/>
      <c r="I729" s="112"/>
      <c r="J729" s="112"/>
    </row>
    <row r="730" spans="6:10" s="3" customFormat="1" x14ac:dyDescent="0.2">
      <c r="F730" s="112"/>
      <c r="G730" s="112"/>
      <c r="H730" s="112"/>
      <c r="I730" s="112"/>
      <c r="J730" s="112"/>
    </row>
    <row r="731" spans="6:10" s="3" customFormat="1" x14ac:dyDescent="0.2">
      <c r="F731" s="112"/>
      <c r="G731" s="112"/>
      <c r="H731" s="112"/>
      <c r="I731" s="112"/>
      <c r="J731" s="112"/>
    </row>
    <row r="732" spans="6:10" s="3" customFormat="1" x14ac:dyDescent="0.2">
      <c r="F732" s="112"/>
      <c r="G732" s="112"/>
      <c r="H732" s="112"/>
      <c r="I732" s="112"/>
      <c r="J732" s="112"/>
    </row>
    <row r="733" spans="6:10" s="3" customFormat="1" x14ac:dyDescent="0.2">
      <c r="F733" s="112"/>
      <c r="G733" s="112"/>
      <c r="H733" s="112"/>
      <c r="I733" s="112"/>
      <c r="J733" s="112"/>
    </row>
    <row r="734" spans="6:10" s="3" customFormat="1" x14ac:dyDescent="0.2">
      <c r="F734" s="112"/>
      <c r="G734" s="112"/>
      <c r="H734" s="112"/>
      <c r="I734" s="112"/>
      <c r="J734" s="112"/>
    </row>
    <row r="735" spans="6:10" s="3" customFormat="1" x14ac:dyDescent="0.2">
      <c r="F735" s="112"/>
      <c r="G735" s="112"/>
      <c r="H735" s="112"/>
      <c r="I735" s="112"/>
      <c r="J735" s="112"/>
    </row>
    <row r="736" spans="6:10" s="3" customFormat="1" x14ac:dyDescent="0.2">
      <c r="F736" s="112"/>
      <c r="G736" s="112"/>
      <c r="H736" s="112"/>
      <c r="I736" s="112"/>
      <c r="J736" s="112"/>
    </row>
    <row r="737" spans="6:10" s="3" customFormat="1" x14ac:dyDescent="0.2">
      <c r="F737" s="112"/>
      <c r="G737" s="112"/>
      <c r="H737" s="112"/>
      <c r="I737" s="112"/>
      <c r="J737" s="112"/>
    </row>
    <row r="738" spans="6:10" s="3" customFormat="1" x14ac:dyDescent="0.2">
      <c r="F738" s="112"/>
      <c r="G738" s="112"/>
      <c r="H738" s="112"/>
      <c r="I738" s="112"/>
      <c r="J738" s="112"/>
    </row>
    <row r="739" spans="6:10" s="3" customFormat="1" x14ac:dyDescent="0.2">
      <c r="F739" s="112"/>
      <c r="G739" s="112"/>
      <c r="H739" s="112"/>
      <c r="I739" s="112"/>
      <c r="J739" s="112"/>
    </row>
    <row r="740" spans="6:10" s="3" customFormat="1" x14ac:dyDescent="0.2">
      <c r="F740" s="112"/>
      <c r="G740" s="112"/>
      <c r="H740" s="112"/>
      <c r="I740" s="112"/>
      <c r="J740" s="112"/>
    </row>
    <row r="741" spans="6:10" s="3" customFormat="1" x14ac:dyDescent="0.2">
      <c r="F741" s="112"/>
      <c r="G741" s="112"/>
      <c r="H741" s="112"/>
      <c r="I741" s="112"/>
      <c r="J741" s="112"/>
    </row>
    <row r="742" spans="6:10" s="3" customFormat="1" x14ac:dyDescent="0.2">
      <c r="F742" s="112"/>
      <c r="G742" s="112"/>
      <c r="H742" s="112"/>
      <c r="I742" s="112"/>
      <c r="J742" s="112"/>
    </row>
    <row r="743" spans="6:10" s="3" customFormat="1" x14ac:dyDescent="0.2">
      <c r="F743" s="112"/>
      <c r="G743" s="112"/>
      <c r="H743" s="112"/>
      <c r="I743" s="112"/>
      <c r="J743" s="112"/>
    </row>
    <row r="744" spans="6:10" s="3" customFormat="1" x14ac:dyDescent="0.2">
      <c r="F744" s="112"/>
      <c r="G744" s="112"/>
      <c r="H744" s="112"/>
      <c r="I744" s="112"/>
      <c r="J744" s="112"/>
    </row>
    <row r="745" spans="6:10" s="3" customFormat="1" x14ac:dyDescent="0.2">
      <c r="F745" s="112"/>
      <c r="G745" s="112"/>
      <c r="H745" s="112"/>
      <c r="I745" s="112"/>
      <c r="J745" s="112"/>
    </row>
    <row r="746" spans="6:10" s="3" customFormat="1" x14ac:dyDescent="0.2">
      <c r="F746" s="112"/>
      <c r="G746" s="112"/>
      <c r="H746" s="112"/>
      <c r="I746" s="112"/>
      <c r="J746" s="112"/>
    </row>
    <row r="747" spans="6:10" s="3" customFormat="1" x14ac:dyDescent="0.2">
      <c r="F747" s="112"/>
      <c r="G747" s="112"/>
      <c r="H747" s="112"/>
      <c r="I747" s="112"/>
      <c r="J747" s="112"/>
    </row>
    <row r="748" spans="6:10" s="3" customFormat="1" x14ac:dyDescent="0.2">
      <c r="F748" s="112"/>
      <c r="G748" s="112"/>
      <c r="H748" s="112"/>
      <c r="I748" s="112"/>
      <c r="J748" s="112"/>
    </row>
    <row r="749" spans="6:10" s="3" customFormat="1" x14ac:dyDescent="0.2">
      <c r="F749" s="112"/>
      <c r="G749" s="112"/>
      <c r="H749" s="112"/>
      <c r="I749" s="112"/>
      <c r="J749" s="112"/>
    </row>
    <row r="750" spans="6:10" s="3" customFormat="1" x14ac:dyDescent="0.2">
      <c r="F750" s="112"/>
      <c r="G750" s="112"/>
      <c r="H750" s="112"/>
      <c r="I750" s="112"/>
      <c r="J750" s="112"/>
    </row>
    <row r="751" spans="6:10" s="3" customFormat="1" x14ac:dyDescent="0.2">
      <c r="F751" s="112"/>
      <c r="G751" s="112"/>
      <c r="H751" s="112"/>
      <c r="I751" s="112"/>
      <c r="J751" s="112"/>
    </row>
    <row r="752" spans="6:10" s="3" customFormat="1" x14ac:dyDescent="0.2">
      <c r="F752" s="112"/>
      <c r="G752" s="112"/>
      <c r="H752" s="112"/>
      <c r="I752" s="112"/>
      <c r="J752" s="112"/>
    </row>
    <row r="753" spans="6:10" s="3" customFormat="1" x14ac:dyDescent="0.2">
      <c r="F753" s="112"/>
      <c r="G753" s="112"/>
      <c r="H753" s="112"/>
      <c r="I753" s="112"/>
      <c r="J753" s="112"/>
    </row>
    <row r="754" spans="6:10" s="3" customFormat="1" x14ac:dyDescent="0.2">
      <c r="F754" s="112"/>
      <c r="G754" s="112"/>
      <c r="H754" s="112"/>
      <c r="I754" s="112"/>
      <c r="J754" s="112"/>
    </row>
    <row r="755" spans="6:10" s="3" customFormat="1" x14ac:dyDescent="0.2">
      <c r="F755" s="112"/>
      <c r="G755" s="112"/>
      <c r="H755" s="112"/>
      <c r="I755" s="112"/>
      <c r="J755" s="112"/>
    </row>
    <row r="756" spans="6:10" s="3" customFormat="1" x14ac:dyDescent="0.2">
      <c r="F756" s="112"/>
      <c r="G756" s="112"/>
      <c r="H756" s="112"/>
      <c r="I756" s="112"/>
      <c r="J756" s="112"/>
    </row>
    <row r="757" spans="6:10" s="3" customFormat="1" x14ac:dyDescent="0.2">
      <c r="F757" s="112"/>
      <c r="G757" s="112"/>
      <c r="H757" s="112"/>
      <c r="I757" s="112"/>
      <c r="J757" s="112"/>
    </row>
    <row r="758" spans="6:10" s="3" customFormat="1" x14ac:dyDescent="0.2">
      <c r="F758" s="112"/>
      <c r="G758" s="112"/>
      <c r="H758" s="112"/>
      <c r="I758" s="112"/>
      <c r="J758" s="112"/>
    </row>
    <row r="759" spans="6:10" s="3" customFormat="1" x14ac:dyDescent="0.2">
      <c r="F759" s="112"/>
      <c r="G759" s="112"/>
      <c r="H759" s="112"/>
      <c r="I759" s="112"/>
      <c r="J759" s="112"/>
    </row>
    <row r="760" spans="6:10" s="3" customFormat="1" x14ac:dyDescent="0.2">
      <c r="F760" s="112"/>
      <c r="G760" s="112"/>
      <c r="H760" s="112"/>
      <c r="I760" s="112"/>
      <c r="J760" s="112"/>
    </row>
    <row r="761" spans="6:10" s="3" customFormat="1" x14ac:dyDescent="0.2">
      <c r="F761" s="112"/>
      <c r="G761" s="112"/>
      <c r="H761" s="112"/>
      <c r="I761" s="112"/>
      <c r="J761" s="112"/>
    </row>
    <row r="762" spans="6:10" s="3" customFormat="1" x14ac:dyDescent="0.2">
      <c r="F762" s="112"/>
      <c r="G762" s="112"/>
      <c r="H762" s="112"/>
      <c r="I762" s="112"/>
      <c r="J762" s="112"/>
    </row>
    <row r="763" spans="6:10" s="3" customFormat="1" x14ac:dyDescent="0.2">
      <c r="F763" s="112"/>
      <c r="G763" s="112"/>
      <c r="H763" s="112"/>
      <c r="I763" s="112"/>
      <c r="J763" s="112"/>
    </row>
    <row r="764" spans="6:10" s="3" customFormat="1" x14ac:dyDescent="0.2">
      <c r="F764" s="112"/>
      <c r="G764" s="112"/>
      <c r="H764" s="112"/>
      <c r="I764" s="112"/>
      <c r="J764" s="112"/>
    </row>
    <row r="765" spans="6:10" s="3" customFormat="1" x14ac:dyDescent="0.2">
      <c r="F765" s="112"/>
      <c r="G765" s="112"/>
      <c r="H765" s="112"/>
      <c r="I765" s="112"/>
      <c r="J765" s="112"/>
    </row>
    <row r="766" spans="6:10" s="3" customFormat="1" x14ac:dyDescent="0.2">
      <c r="F766" s="112"/>
      <c r="G766" s="112"/>
      <c r="H766" s="112"/>
      <c r="I766" s="112"/>
      <c r="J766" s="112"/>
    </row>
    <row r="767" spans="6:10" s="3" customFormat="1" x14ac:dyDescent="0.2">
      <c r="F767" s="112"/>
      <c r="G767" s="112"/>
      <c r="H767" s="112"/>
      <c r="I767" s="112"/>
      <c r="J767" s="112"/>
    </row>
    <row r="768" spans="6:10" s="3" customFormat="1" x14ac:dyDescent="0.2">
      <c r="F768" s="112"/>
      <c r="G768" s="112"/>
      <c r="H768" s="112"/>
      <c r="I768" s="112"/>
      <c r="J768" s="112"/>
    </row>
    <row r="769" spans="6:10" s="3" customFormat="1" x14ac:dyDescent="0.2">
      <c r="F769" s="112"/>
      <c r="G769" s="112"/>
      <c r="H769" s="112"/>
      <c r="I769" s="112"/>
      <c r="J769" s="112"/>
    </row>
    <row r="770" spans="6:10" s="3" customFormat="1" x14ac:dyDescent="0.2">
      <c r="F770" s="112"/>
      <c r="G770" s="112"/>
      <c r="H770" s="112"/>
      <c r="I770" s="112"/>
      <c r="J770" s="112"/>
    </row>
    <row r="771" spans="6:10" s="3" customFormat="1" x14ac:dyDescent="0.2">
      <c r="F771" s="112"/>
      <c r="G771" s="112"/>
      <c r="H771" s="112"/>
      <c r="I771" s="112"/>
      <c r="J771" s="112"/>
    </row>
    <row r="772" spans="6:10" s="3" customFormat="1" x14ac:dyDescent="0.2">
      <c r="F772" s="112"/>
      <c r="G772" s="112"/>
      <c r="H772" s="112"/>
      <c r="I772" s="112"/>
      <c r="J772" s="112"/>
    </row>
    <row r="773" spans="6:10" s="3" customFormat="1" x14ac:dyDescent="0.2">
      <c r="F773" s="112"/>
      <c r="G773" s="112"/>
      <c r="H773" s="112"/>
      <c r="I773" s="112"/>
      <c r="J773" s="112"/>
    </row>
    <row r="774" spans="6:10" s="3" customFormat="1" x14ac:dyDescent="0.2">
      <c r="F774" s="112"/>
      <c r="G774" s="112"/>
      <c r="H774" s="112"/>
      <c r="I774" s="112"/>
      <c r="J774" s="112"/>
    </row>
    <row r="775" spans="6:10" s="3" customFormat="1" x14ac:dyDescent="0.2">
      <c r="F775" s="112"/>
      <c r="G775" s="112"/>
      <c r="H775" s="112"/>
      <c r="I775" s="112"/>
      <c r="J775" s="112"/>
    </row>
    <row r="776" spans="6:10" s="3" customFormat="1" x14ac:dyDescent="0.2">
      <c r="F776" s="112"/>
      <c r="G776" s="112"/>
      <c r="H776" s="112"/>
      <c r="I776" s="112"/>
      <c r="J776" s="112"/>
    </row>
    <row r="777" spans="6:10" s="3" customFormat="1" x14ac:dyDescent="0.2">
      <c r="F777" s="112"/>
      <c r="G777" s="112"/>
      <c r="H777" s="112"/>
      <c r="I777" s="112"/>
      <c r="J777" s="112"/>
    </row>
    <row r="778" spans="6:10" s="3" customFormat="1" x14ac:dyDescent="0.2">
      <c r="F778" s="112"/>
      <c r="G778" s="112"/>
      <c r="H778" s="112"/>
      <c r="I778" s="112"/>
      <c r="J778" s="112"/>
    </row>
    <row r="779" spans="6:10" s="3" customFormat="1" x14ac:dyDescent="0.2">
      <c r="F779" s="112"/>
      <c r="G779" s="112"/>
      <c r="H779" s="112"/>
      <c r="I779" s="112"/>
      <c r="J779" s="112"/>
    </row>
    <row r="780" spans="6:10" s="3" customFormat="1" x14ac:dyDescent="0.2">
      <c r="F780" s="112"/>
      <c r="G780" s="112"/>
      <c r="H780" s="112"/>
      <c r="I780" s="112"/>
      <c r="J780" s="112"/>
    </row>
    <row r="781" spans="6:10" s="3" customFormat="1" x14ac:dyDescent="0.2">
      <c r="F781" s="112"/>
      <c r="G781" s="112"/>
      <c r="H781" s="112"/>
      <c r="I781" s="112"/>
      <c r="J781" s="112"/>
    </row>
    <row r="782" spans="6:10" s="3" customFormat="1" x14ac:dyDescent="0.2">
      <c r="F782" s="112"/>
      <c r="G782" s="112"/>
      <c r="H782" s="112"/>
      <c r="I782" s="112"/>
      <c r="J782" s="112"/>
    </row>
    <row r="783" spans="6:10" s="3" customFormat="1" x14ac:dyDescent="0.2">
      <c r="F783" s="112"/>
      <c r="G783" s="112"/>
      <c r="H783" s="112"/>
      <c r="I783" s="112"/>
      <c r="J783" s="112"/>
    </row>
    <row r="784" spans="6:10" s="3" customFormat="1" x14ac:dyDescent="0.2">
      <c r="F784" s="112"/>
      <c r="G784" s="112"/>
      <c r="H784" s="112"/>
      <c r="I784" s="112"/>
      <c r="J784" s="112"/>
    </row>
    <row r="785" spans="6:10" s="3" customFormat="1" x14ac:dyDescent="0.2">
      <c r="F785" s="112"/>
      <c r="G785" s="112"/>
      <c r="H785" s="112"/>
      <c r="I785" s="112"/>
      <c r="J785" s="112"/>
    </row>
    <row r="786" spans="6:10" s="3" customFormat="1" x14ac:dyDescent="0.2">
      <c r="F786" s="112"/>
      <c r="G786" s="112"/>
      <c r="H786" s="112"/>
      <c r="I786" s="112"/>
      <c r="J786" s="112"/>
    </row>
    <row r="787" spans="6:10" s="3" customFormat="1" x14ac:dyDescent="0.2">
      <c r="F787" s="112"/>
      <c r="G787" s="112"/>
      <c r="H787" s="112"/>
      <c r="I787" s="112"/>
      <c r="J787" s="112"/>
    </row>
    <row r="788" spans="6:10" s="3" customFormat="1" x14ac:dyDescent="0.2">
      <c r="F788" s="112"/>
      <c r="G788" s="112"/>
      <c r="H788" s="112"/>
      <c r="I788" s="112"/>
      <c r="J788" s="112"/>
    </row>
    <row r="789" spans="6:10" s="3" customFormat="1" x14ac:dyDescent="0.2">
      <c r="F789" s="112"/>
      <c r="G789" s="112"/>
      <c r="H789" s="112"/>
      <c r="I789" s="112"/>
      <c r="J789" s="112"/>
    </row>
    <row r="790" spans="6:10" s="3" customFormat="1" x14ac:dyDescent="0.2">
      <c r="F790" s="112"/>
      <c r="G790" s="112"/>
      <c r="H790" s="112"/>
      <c r="I790" s="112"/>
      <c r="J790" s="112"/>
    </row>
    <row r="791" spans="6:10" s="3" customFormat="1" x14ac:dyDescent="0.2">
      <c r="F791" s="112"/>
      <c r="G791" s="112"/>
      <c r="H791" s="112"/>
      <c r="I791" s="112"/>
      <c r="J791" s="112"/>
    </row>
    <row r="792" spans="6:10" s="3" customFormat="1" x14ac:dyDescent="0.2">
      <c r="F792" s="112"/>
      <c r="G792" s="112"/>
      <c r="H792" s="112"/>
      <c r="I792" s="112"/>
      <c r="J792" s="112"/>
    </row>
    <row r="793" spans="6:10" s="3" customFormat="1" x14ac:dyDescent="0.2">
      <c r="F793" s="112"/>
      <c r="G793" s="112"/>
      <c r="H793" s="112"/>
      <c r="I793" s="112"/>
      <c r="J793" s="112"/>
    </row>
    <row r="794" spans="6:10" s="3" customFormat="1" x14ac:dyDescent="0.2">
      <c r="F794" s="112"/>
      <c r="G794" s="112"/>
      <c r="H794" s="112"/>
      <c r="I794" s="112"/>
      <c r="J794" s="112"/>
    </row>
    <row r="795" spans="6:10" s="3" customFormat="1" x14ac:dyDescent="0.2">
      <c r="F795" s="112"/>
      <c r="G795" s="112"/>
      <c r="H795" s="112"/>
      <c r="I795" s="112"/>
      <c r="J795" s="112"/>
    </row>
    <row r="796" spans="6:10" s="3" customFormat="1" x14ac:dyDescent="0.2">
      <c r="F796" s="112"/>
      <c r="G796" s="112"/>
      <c r="H796" s="112"/>
      <c r="I796" s="112"/>
      <c r="J796" s="112"/>
    </row>
    <row r="797" spans="6:10" s="3" customFormat="1" x14ac:dyDescent="0.2">
      <c r="F797" s="112"/>
      <c r="G797" s="112"/>
      <c r="H797" s="112"/>
      <c r="I797" s="112"/>
      <c r="J797" s="112"/>
    </row>
    <row r="798" spans="6:10" s="3" customFormat="1" x14ac:dyDescent="0.2">
      <c r="F798" s="112"/>
      <c r="G798" s="112"/>
      <c r="H798" s="112"/>
      <c r="I798" s="112"/>
      <c r="J798" s="112"/>
    </row>
    <row r="799" spans="6:10" s="3" customFormat="1" x14ac:dyDescent="0.2">
      <c r="F799" s="112"/>
      <c r="G799" s="112"/>
      <c r="H799" s="112"/>
      <c r="I799" s="112"/>
      <c r="J799" s="112"/>
    </row>
    <row r="800" spans="6:10" s="3" customFormat="1" x14ac:dyDescent="0.2">
      <c r="F800" s="112"/>
      <c r="G800" s="112"/>
      <c r="H800" s="112"/>
      <c r="I800" s="112"/>
      <c r="J800" s="112"/>
    </row>
    <row r="801" spans="6:10" s="3" customFormat="1" x14ac:dyDescent="0.2">
      <c r="F801" s="112"/>
      <c r="G801" s="112"/>
      <c r="H801" s="112"/>
      <c r="I801" s="112"/>
      <c r="J801" s="112"/>
    </row>
    <row r="802" spans="6:10" s="3" customFormat="1" x14ac:dyDescent="0.2">
      <c r="F802" s="112"/>
      <c r="G802" s="112"/>
      <c r="H802" s="112"/>
      <c r="I802" s="112"/>
      <c r="J802" s="112"/>
    </row>
    <row r="803" spans="6:10" s="3" customFormat="1" x14ac:dyDescent="0.2">
      <c r="F803" s="112"/>
      <c r="G803" s="112"/>
      <c r="H803" s="112"/>
      <c r="I803" s="112"/>
      <c r="J803" s="112"/>
    </row>
    <row r="804" spans="6:10" s="3" customFormat="1" x14ac:dyDescent="0.2">
      <c r="F804" s="112"/>
      <c r="G804" s="112"/>
      <c r="H804" s="112"/>
      <c r="I804" s="112"/>
      <c r="J804" s="112"/>
    </row>
    <row r="805" spans="6:10" s="3" customFormat="1" x14ac:dyDescent="0.2">
      <c r="F805" s="112"/>
      <c r="G805" s="112"/>
      <c r="H805" s="112"/>
      <c r="I805" s="112"/>
      <c r="J805" s="112"/>
    </row>
    <row r="806" spans="6:10" s="3" customFormat="1" x14ac:dyDescent="0.2">
      <c r="F806" s="112"/>
      <c r="G806" s="112"/>
      <c r="H806" s="112"/>
      <c r="I806" s="112"/>
      <c r="J806" s="112"/>
    </row>
    <row r="807" spans="6:10" s="3" customFormat="1" x14ac:dyDescent="0.2">
      <c r="F807" s="112"/>
      <c r="G807" s="112"/>
      <c r="H807" s="112"/>
      <c r="I807" s="112"/>
      <c r="J807" s="112"/>
    </row>
    <row r="808" spans="6:10" s="3" customFormat="1" x14ac:dyDescent="0.2">
      <c r="F808" s="112"/>
      <c r="G808" s="112"/>
      <c r="H808" s="112"/>
      <c r="I808" s="112"/>
      <c r="J808" s="112"/>
    </row>
    <row r="809" spans="6:10" s="3" customFormat="1" x14ac:dyDescent="0.2">
      <c r="F809" s="112"/>
      <c r="G809" s="112"/>
      <c r="H809" s="112"/>
      <c r="I809" s="112"/>
      <c r="J809" s="112"/>
    </row>
    <row r="810" spans="6:10" s="3" customFormat="1" x14ac:dyDescent="0.2">
      <c r="F810" s="112"/>
      <c r="G810" s="112"/>
      <c r="H810" s="112"/>
      <c r="I810" s="112"/>
      <c r="J810" s="112"/>
    </row>
    <row r="811" spans="6:10" s="3" customFormat="1" x14ac:dyDescent="0.2">
      <c r="F811" s="112"/>
      <c r="G811" s="112"/>
      <c r="H811" s="112"/>
      <c r="I811" s="112"/>
      <c r="J811" s="112"/>
    </row>
    <row r="812" spans="6:10" s="3" customFormat="1" x14ac:dyDescent="0.2">
      <c r="F812" s="112"/>
      <c r="G812" s="112"/>
      <c r="H812" s="112"/>
      <c r="I812" s="112"/>
      <c r="J812" s="112"/>
    </row>
    <row r="813" spans="6:10" s="3" customFormat="1" x14ac:dyDescent="0.2">
      <c r="F813" s="112"/>
      <c r="G813" s="112"/>
      <c r="H813" s="112"/>
      <c r="I813" s="112"/>
      <c r="J813" s="112"/>
    </row>
    <row r="814" spans="6:10" s="3" customFormat="1" x14ac:dyDescent="0.2">
      <c r="F814" s="112"/>
      <c r="G814" s="112"/>
      <c r="H814" s="112"/>
      <c r="I814" s="112"/>
      <c r="J814" s="112"/>
    </row>
    <row r="815" spans="6:10" s="3" customFormat="1" x14ac:dyDescent="0.2">
      <c r="F815" s="112"/>
      <c r="G815" s="112"/>
      <c r="H815" s="112"/>
      <c r="I815" s="112"/>
      <c r="J815" s="112"/>
    </row>
    <row r="816" spans="6:10" s="3" customFormat="1" x14ac:dyDescent="0.2">
      <c r="F816" s="112"/>
      <c r="G816" s="112"/>
      <c r="H816" s="112"/>
      <c r="I816" s="112"/>
      <c r="J816" s="112"/>
    </row>
    <row r="817" spans="6:10" s="3" customFormat="1" x14ac:dyDescent="0.2">
      <c r="F817" s="112"/>
      <c r="G817" s="112"/>
      <c r="H817" s="112"/>
      <c r="I817" s="112"/>
      <c r="J817" s="112"/>
    </row>
    <row r="818" spans="6:10" s="3" customFormat="1" x14ac:dyDescent="0.2">
      <c r="F818" s="112"/>
      <c r="G818" s="112"/>
      <c r="H818" s="112"/>
      <c r="I818" s="112"/>
      <c r="J818" s="112"/>
    </row>
    <row r="819" spans="6:10" s="3" customFormat="1" x14ac:dyDescent="0.2">
      <c r="F819" s="112"/>
      <c r="G819" s="112"/>
      <c r="H819" s="112"/>
      <c r="I819" s="112"/>
      <c r="J819" s="112"/>
    </row>
    <row r="820" spans="6:10" s="3" customFormat="1" x14ac:dyDescent="0.2">
      <c r="F820" s="112"/>
      <c r="G820" s="112"/>
      <c r="H820" s="112"/>
      <c r="I820" s="112"/>
      <c r="J820" s="112"/>
    </row>
    <row r="821" spans="6:10" s="3" customFormat="1" x14ac:dyDescent="0.2">
      <c r="F821" s="112"/>
      <c r="G821" s="112"/>
      <c r="H821" s="112"/>
      <c r="I821" s="112"/>
      <c r="J821" s="112"/>
    </row>
    <row r="822" spans="6:10" s="3" customFormat="1" x14ac:dyDescent="0.2">
      <c r="F822" s="112"/>
      <c r="G822" s="112"/>
      <c r="H822" s="112"/>
      <c r="I822" s="112"/>
      <c r="J822" s="112"/>
    </row>
    <row r="823" spans="6:10" s="3" customFormat="1" x14ac:dyDescent="0.2">
      <c r="F823" s="112"/>
      <c r="G823" s="112"/>
      <c r="H823" s="112"/>
      <c r="I823" s="112"/>
      <c r="J823" s="112"/>
    </row>
    <row r="824" spans="6:10" s="3" customFormat="1" x14ac:dyDescent="0.2">
      <c r="F824" s="112"/>
      <c r="G824" s="112"/>
      <c r="H824" s="112"/>
      <c r="I824" s="112"/>
      <c r="J824" s="112"/>
    </row>
    <row r="825" spans="6:10" s="3" customFormat="1" x14ac:dyDescent="0.2">
      <c r="F825" s="112"/>
      <c r="G825" s="112"/>
      <c r="H825" s="112"/>
      <c r="I825" s="112"/>
      <c r="J825" s="112"/>
    </row>
    <row r="826" spans="6:10" s="3" customFormat="1" x14ac:dyDescent="0.2">
      <c r="F826" s="112"/>
      <c r="G826" s="112"/>
      <c r="H826" s="112"/>
      <c r="I826" s="112"/>
      <c r="J826" s="112"/>
    </row>
    <row r="827" spans="6:10" s="3" customFormat="1" x14ac:dyDescent="0.2">
      <c r="F827" s="112"/>
      <c r="G827" s="112"/>
      <c r="H827" s="112"/>
      <c r="I827" s="112"/>
      <c r="J827" s="112"/>
    </row>
    <row r="828" spans="6:10" s="3" customFormat="1" x14ac:dyDescent="0.2">
      <c r="F828" s="112"/>
      <c r="G828" s="112"/>
      <c r="H828" s="112"/>
      <c r="I828" s="112"/>
      <c r="J828" s="112"/>
    </row>
    <row r="829" spans="6:10" s="3" customFormat="1" x14ac:dyDescent="0.2">
      <c r="F829" s="112"/>
      <c r="G829" s="112"/>
      <c r="H829" s="112"/>
      <c r="I829" s="112"/>
      <c r="J829" s="112"/>
    </row>
    <row r="830" spans="6:10" s="3" customFormat="1" x14ac:dyDescent="0.2">
      <c r="F830" s="112"/>
      <c r="G830" s="112"/>
      <c r="H830" s="112"/>
      <c r="I830" s="112"/>
      <c r="J830" s="112"/>
    </row>
    <row r="831" spans="6:10" s="3" customFormat="1" x14ac:dyDescent="0.2">
      <c r="F831" s="112"/>
      <c r="G831" s="112"/>
      <c r="H831" s="112"/>
      <c r="I831" s="112"/>
      <c r="J831" s="112"/>
    </row>
    <row r="832" spans="6:10" s="3" customFormat="1" x14ac:dyDescent="0.2">
      <c r="F832" s="112"/>
      <c r="G832" s="112"/>
      <c r="H832" s="112"/>
      <c r="I832" s="112"/>
      <c r="J832" s="112"/>
    </row>
    <row r="833" spans="6:10" s="3" customFormat="1" x14ac:dyDescent="0.2">
      <c r="F833" s="112"/>
      <c r="G833" s="112"/>
      <c r="H833" s="112"/>
      <c r="I833" s="112"/>
      <c r="J833" s="112"/>
    </row>
    <row r="834" spans="6:10" s="3" customFormat="1" x14ac:dyDescent="0.2">
      <c r="F834" s="112"/>
      <c r="G834" s="112"/>
      <c r="H834" s="112"/>
      <c r="I834" s="112"/>
      <c r="J834" s="112"/>
    </row>
    <row r="835" spans="6:10" s="3" customFormat="1" x14ac:dyDescent="0.2">
      <c r="F835" s="112"/>
      <c r="G835" s="112"/>
      <c r="H835" s="112"/>
      <c r="I835" s="112"/>
      <c r="J835" s="112"/>
    </row>
    <row r="836" spans="6:10" s="3" customFormat="1" x14ac:dyDescent="0.2">
      <c r="F836" s="112"/>
      <c r="G836" s="112"/>
      <c r="H836" s="112"/>
      <c r="I836" s="112"/>
      <c r="J836" s="112"/>
    </row>
    <row r="837" spans="6:10" s="3" customFormat="1" x14ac:dyDescent="0.2">
      <c r="F837" s="112"/>
      <c r="G837" s="112"/>
      <c r="H837" s="112"/>
      <c r="I837" s="112"/>
      <c r="J837" s="112"/>
    </row>
    <row r="838" spans="6:10" s="3" customFormat="1" x14ac:dyDescent="0.2">
      <c r="F838" s="112"/>
      <c r="G838" s="112"/>
      <c r="H838" s="112"/>
      <c r="I838" s="112"/>
      <c r="J838" s="112"/>
    </row>
    <row r="839" spans="6:10" s="3" customFormat="1" x14ac:dyDescent="0.2">
      <c r="F839" s="112"/>
      <c r="G839" s="112"/>
      <c r="H839" s="112"/>
      <c r="I839" s="112"/>
      <c r="J839" s="112"/>
    </row>
    <row r="840" spans="6:10" s="3" customFormat="1" x14ac:dyDescent="0.2">
      <c r="F840" s="112"/>
      <c r="G840" s="112"/>
      <c r="H840" s="112"/>
      <c r="I840" s="112"/>
      <c r="J840" s="112"/>
    </row>
    <row r="841" spans="6:10" s="3" customFormat="1" x14ac:dyDescent="0.2">
      <c r="F841" s="112"/>
      <c r="G841" s="112"/>
      <c r="H841" s="112"/>
      <c r="I841" s="112"/>
      <c r="J841" s="112"/>
    </row>
    <row r="842" spans="6:10" s="3" customFormat="1" x14ac:dyDescent="0.2">
      <c r="F842" s="112"/>
      <c r="G842" s="112"/>
      <c r="H842" s="112"/>
      <c r="I842" s="112"/>
      <c r="J842" s="112"/>
    </row>
    <row r="843" spans="6:10" s="3" customFormat="1" x14ac:dyDescent="0.2">
      <c r="F843" s="112"/>
      <c r="G843" s="112"/>
      <c r="H843" s="112"/>
      <c r="I843" s="112"/>
      <c r="J843" s="112"/>
    </row>
    <row r="844" spans="6:10" s="3" customFormat="1" x14ac:dyDescent="0.2">
      <c r="F844" s="112"/>
      <c r="G844" s="112"/>
      <c r="H844" s="112"/>
      <c r="I844" s="112"/>
      <c r="J844" s="112"/>
    </row>
    <row r="845" spans="6:10" s="3" customFormat="1" x14ac:dyDescent="0.2">
      <c r="F845" s="112"/>
      <c r="G845" s="112"/>
      <c r="H845" s="112"/>
      <c r="I845" s="112"/>
      <c r="J845" s="112"/>
    </row>
    <row r="846" spans="6:10" s="3" customFormat="1" x14ac:dyDescent="0.2">
      <c r="F846" s="112"/>
      <c r="G846" s="112"/>
      <c r="H846" s="112"/>
      <c r="I846" s="112"/>
      <c r="J846" s="112"/>
    </row>
    <row r="847" spans="6:10" s="3" customFormat="1" x14ac:dyDescent="0.2">
      <c r="F847" s="112"/>
      <c r="G847" s="112"/>
      <c r="H847" s="112"/>
      <c r="I847" s="112"/>
      <c r="J847" s="112"/>
    </row>
    <row r="848" spans="6:10" s="3" customFormat="1" x14ac:dyDescent="0.2">
      <c r="F848" s="112"/>
      <c r="G848" s="112"/>
      <c r="H848" s="112"/>
      <c r="I848" s="112"/>
      <c r="J848" s="112"/>
    </row>
    <row r="849" spans="6:10" s="3" customFormat="1" x14ac:dyDescent="0.2">
      <c r="F849" s="112"/>
      <c r="G849" s="112"/>
      <c r="H849" s="112"/>
      <c r="I849" s="112"/>
      <c r="J849" s="112"/>
    </row>
    <row r="850" spans="6:10" s="3" customFormat="1" x14ac:dyDescent="0.2">
      <c r="F850" s="112"/>
      <c r="G850" s="112"/>
      <c r="H850" s="112"/>
      <c r="I850" s="112"/>
      <c r="J850" s="112"/>
    </row>
    <row r="851" spans="6:10" s="3" customFormat="1" x14ac:dyDescent="0.2">
      <c r="F851" s="112"/>
      <c r="G851" s="112"/>
      <c r="H851" s="112"/>
      <c r="I851" s="112"/>
      <c r="J851" s="112"/>
    </row>
    <row r="852" spans="6:10" s="3" customFormat="1" x14ac:dyDescent="0.2">
      <c r="F852" s="112"/>
      <c r="G852" s="112"/>
      <c r="H852" s="112"/>
      <c r="I852" s="112"/>
      <c r="J852" s="112"/>
    </row>
    <row r="853" spans="6:10" s="3" customFormat="1" x14ac:dyDescent="0.2">
      <c r="F853" s="112"/>
      <c r="G853" s="112"/>
      <c r="H853" s="112"/>
      <c r="I853" s="112"/>
      <c r="J853" s="112"/>
    </row>
    <row r="854" spans="6:10" s="3" customFormat="1" x14ac:dyDescent="0.2">
      <c r="F854" s="112"/>
      <c r="G854" s="112"/>
      <c r="H854" s="112"/>
      <c r="I854" s="112"/>
      <c r="J854" s="112"/>
    </row>
    <row r="855" spans="6:10" s="3" customFormat="1" x14ac:dyDescent="0.2">
      <c r="F855" s="112"/>
      <c r="G855" s="112"/>
      <c r="H855" s="112"/>
      <c r="I855" s="112"/>
      <c r="J855" s="112"/>
    </row>
    <row r="856" spans="6:10" s="3" customFormat="1" x14ac:dyDescent="0.2">
      <c r="F856" s="112"/>
      <c r="G856" s="112"/>
      <c r="H856" s="112"/>
      <c r="I856" s="112"/>
      <c r="J856" s="112"/>
    </row>
    <row r="857" spans="6:10" s="3" customFormat="1" x14ac:dyDescent="0.2">
      <c r="F857" s="112"/>
      <c r="G857" s="112"/>
      <c r="H857" s="112"/>
      <c r="I857" s="112"/>
      <c r="J857" s="112"/>
    </row>
    <row r="858" spans="6:10" s="3" customFormat="1" x14ac:dyDescent="0.2">
      <c r="F858" s="112"/>
      <c r="G858" s="112"/>
      <c r="H858" s="112"/>
      <c r="I858" s="112"/>
      <c r="J858" s="112"/>
    </row>
    <row r="859" spans="6:10" s="3" customFormat="1" x14ac:dyDescent="0.2">
      <c r="F859" s="112"/>
      <c r="G859" s="112"/>
      <c r="H859" s="112"/>
      <c r="I859" s="112"/>
      <c r="J859" s="112"/>
    </row>
    <row r="860" spans="6:10" s="3" customFormat="1" x14ac:dyDescent="0.2">
      <c r="F860" s="112"/>
      <c r="G860" s="112"/>
      <c r="H860" s="112"/>
      <c r="I860" s="112"/>
      <c r="J860" s="112"/>
    </row>
    <row r="861" spans="6:10" s="3" customFormat="1" x14ac:dyDescent="0.2">
      <c r="F861" s="112"/>
      <c r="G861" s="112"/>
      <c r="H861" s="112"/>
      <c r="I861" s="112"/>
      <c r="J861" s="112"/>
    </row>
    <row r="862" spans="6:10" s="3" customFormat="1" x14ac:dyDescent="0.2">
      <c r="F862" s="112"/>
      <c r="G862" s="112"/>
      <c r="H862" s="112"/>
      <c r="I862" s="112"/>
      <c r="J862" s="112"/>
    </row>
    <row r="863" spans="6:10" s="3" customFormat="1" x14ac:dyDescent="0.2">
      <c r="F863" s="112"/>
      <c r="G863" s="112"/>
      <c r="H863" s="112"/>
      <c r="I863" s="112"/>
      <c r="J863" s="112"/>
    </row>
    <row r="864" spans="6:10" s="3" customFormat="1" x14ac:dyDescent="0.2">
      <c r="F864" s="112"/>
      <c r="G864" s="112"/>
      <c r="H864" s="112"/>
      <c r="I864" s="112"/>
      <c r="J864" s="112"/>
    </row>
    <row r="865" spans="6:10" s="3" customFormat="1" x14ac:dyDescent="0.2">
      <c r="F865" s="112"/>
      <c r="G865" s="112"/>
      <c r="H865" s="112"/>
      <c r="I865" s="112"/>
      <c r="J865" s="112"/>
    </row>
    <row r="866" spans="6:10" s="3" customFormat="1" x14ac:dyDescent="0.2">
      <c r="F866" s="112"/>
      <c r="G866" s="112"/>
      <c r="H866" s="112"/>
      <c r="I866" s="112"/>
      <c r="J866" s="112"/>
    </row>
    <row r="867" spans="6:10" s="3" customFormat="1" x14ac:dyDescent="0.2">
      <c r="F867" s="112"/>
      <c r="G867" s="112"/>
      <c r="H867" s="112"/>
      <c r="I867" s="112"/>
      <c r="J867" s="112"/>
    </row>
    <row r="868" spans="6:10" s="3" customFormat="1" x14ac:dyDescent="0.2">
      <c r="F868" s="112"/>
      <c r="G868" s="112"/>
      <c r="H868" s="112"/>
      <c r="I868" s="112"/>
      <c r="J868" s="112"/>
    </row>
    <row r="869" spans="6:10" s="3" customFormat="1" x14ac:dyDescent="0.2">
      <c r="F869" s="112"/>
      <c r="G869" s="112"/>
      <c r="H869" s="112"/>
      <c r="I869" s="112"/>
      <c r="J869" s="112"/>
    </row>
    <row r="870" spans="6:10" s="3" customFormat="1" x14ac:dyDescent="0.2">
      <c r="F870" s="112"/>
      <c r="G870" s="112"/>
      <c r="H870" s="112"/>
      <c r="I870" s="112"/>
      <c r="J870" s="112"/>
    </row>
    <row r="871" spans="6:10" s="3" customFormat="1" x14ac:dyDescent="0.2">
      <c r="F871" s="112"/>
      <c r="G871" s="112"/>
      <c r="H871" s="112"/>
      <c r="I871" s="112"/>
      <c r="J871" s="112"/>
    </row>
    <row r="872" spans="6:10" s="3" customFormat="1" x14ac:dyDescent="0.2">
      <c r="F872" s="112"/>
      <c r="G872" s="112"/>
      <c r="H872" s="112"/>
      <c r="I872" s="112"/>
      <c r="J872" s="112"/>
    </row>
    <row r="873" spans="6:10" s="3" customFormat="1" x14ac:dyDescent="0.2">
      <c r="F873" s="112"/>
      <c r="G873" s="112"/>
      <c r="H873" s="112"/>
      <c r="I873" s="112"/>
      <c r="J873" s="112"/>
    </row>
    <row r="874" spans="6:10" s="3" customFormat="1" x14ac:dyDescent="0.2">
      <c r="F874" s="112"/>
      <c r="G874" s="112"/>
      <c r="H874" s="112"/>
      <c r="I874" s="112"/>
      <c r="J874" s="112"/>
    </row>
    <row r="875" spans="6:10" s="3" customFormat="1" x14ac:dyDescent="0.2">
      <c r="F875" s="112"/>
      <c r="G875" s="112"/>
      <c r="H875" s="112"/>
      <c r="I875" s="112"/>
      <c r="J875" s="112"/>
    </row>
    <row r="876" spans="6:10" s="3" customFormat="1" x14ac:dyDescent="0.2">
      <c r="F876" s="112"/>
      <c r="G876" s="112"/>
      <c r="H876" s="112"/>
      <c r="I876" s="112"/>
      <c r="J876" s="112"/>
    </row>
    <row r="877" spans="6:10" s="3" customFormat="1" x14ac:dyDescent="0.2">
      <c r="F877" s="112"/>
      <c r="G877" s="112"/>
      <c r="H877" s="112"/>
      <c r="I877" s="112"/>
      <c r="J877" s="112"/>
    </row>
    <row r="878" spans="6:10" s="3" customFormat="1" x14ac:dyDescent="0.2">
      <c r="F878" s="112"/>
      <c r="G878" s="112"/>
      <c r="H878" s="112"/>
      <c r="I878" s="112"/>
      <c r="J878" s="112"/>
    </row>
    <row r="879" spans="6:10" s="3" customFormat="1" x14ac:dyDescent="0.2">
      <c r="F879" s="112"/>
      <c r="G879" s="112"/>
      <c r="H879" s="112"/>
      <c r="I879" s="112"/>
      <c r="J879" s="112"/>
    </row>
    <row r="880" spans="6:10" s="3" customFormat="1" x14ac:dyDescent="0.2">
      <c r="F880" s="112"/>
      <c r="G880" s="112"/>
      <c r="H880" s="112"/>
      <c r="I880" s="112"/>
      <c r="J880" s="112"/>
    </row>
    <row r="881" spans="6:10" s="3" customFormat="1" x14ac:dyDescent="0.2">
      <c r="F881" s="112"/>
      <c r="G881" s="112"/>
      <c r="H881" s="112"/>
      <c r="I881" s="112"/>
      <c r="J881" s="112"/>
    </row>
    <row r="882" spans="6:10" s="3" customFormat="1" x14ac:dyDescent="0.2">
      <c r="F882" s="112"/>
      <c r="G882" s="112"/>
      <c r="H882" s="112"/>
      <c r="I882" s="112"/>
      <c r="J882" s="112"/>
    </row>
    <row r="883" spans="6:10" s="3" customFormat="1" x14ac:dyDescent="0.2">
      <c r="F883" s="112"/>
      <c r="G883" s="112"/>
      <c r="H883" s="112"/>
      <c r="I883" s="112"/>
      <c r="J883" s="112"/>
    </row>
    <row r="884" spans="6:10" s="3" customFormat="1" x14ac:dyDescent="0.2">
      <c r="F884" s="112"/>
      <c r="G884" s="112"/>
      <c r="H884" s="112"/>
      <c r="I884" s="112"/>
      <c r="J884" s="112"/>
    </row>
    <row r="885" spans="6:10" s="3" customFormat="1" x14ac:dyDescent="0.2">
      <c r="F885" s="112"/>
      <c r="G885" s="112"/>
      <c r="H885" s="112"/>
      <c r="I885" s="112"/>
      <c r="J885" s="112"/>
    </row>
    <row r="886" spans="6:10" s="3" customFormat="1" x14ac:dyDescent="0.2">
      <c r="F886" s="112"/>
      <c r="G886" s="112"/>
      <c r="H886" s="112"/>
      <c r="I886" s="112"/>
      <c r="J886" s="112"/>
    </row>
    <row r="887" spans="6:10" s="3" customFormat="1" x14ac:dyDescent="0.2">
      <c r="F887" s="112"/>
      <c r="G887" s="112"/>
      <c r="H887" s="112"/>
      <c r="I887" s="112"/>
      <c r="J887" s="112"/>
    </row>
    <row r="888" spans="6:10" s="3" customFormat="1" x14ac:dyDescent="0.2">
      <c r="F888" s="112"/>
      <c r="G888" s="112"/>
      <c r="H888" s="112"/>
      <c r="I888" s="112"/>
      <c r="J888" s="112"/>
    </row>
    <row r="889" spans="6:10" s="3" customFormat="1" x14ac:dyDescent="0.2">
      <c r="F889" s="112"/>
      <c r="G889" s="112"/>
      <c r="H889" s="112"/>
      <c r="I889" s="112"/>
      <c r="J889" s="112"/>
    </row>
    <row r="890" spans="6:10" s="3" customFormat="1" x14ac:dyDescent="0.2">
      <c r="F890" s="112"/>
      <c r="G890" s="112"/>
      <c r="H890" s="112"/>
      <c r="I890" s="112"/>
      <c r="J890" s="112"/>
    </row>
    <row r="891" spans="6:10" s="3" customFormat="1" x14ac:dyDescent="0.2">
      <c r="F891" s="112"/>
      <c r="G891" s="112"/>
      <c r="H891" s="112"/>
      <c r="I891" s="112"/>
      <c r="J891" s="112"/>
    </row>
    <row r="892" spans="6:10" s="3" customFormat="1" x14ac:dyDescent="0.2">
      <c r="F892" s="112"/>
      <c r="G892" s="112"/>
      <c r="H892" s="112"/>
      <c r="I892" s="112"/>
      <c r="J892" s="112"/>
    </row>
    <row r="893" spans="6:10" s="3" customFormat="1" x14ac:dyDescent="0.2">
      <c r="F893" s="112"/>
      <c r="G893" s="112"/>
      <c r="H893" s="112"/>
      <c r="I893" s="112"/>
      <c r="J893" s="112"/>
    </row>
    <row r="894" spans="6:10" s="3" customFormat="1" x14ac:dyDescent="0.2">
      <c r="F894" s="112"/>
      <c r="G894" s="112"/>
      <c r="H894" s="112"/>
      <c r="I894" s="112"/>
      <c r="J894" s="112"/>
    </row>
    <row r="895" spans="6:10" s="3" customFormat="1" x14ac:dyDescent="0.2">
      <c r="F895" s="112"/>
      <c r="G895" s="112"/>
      <c r="H895" s="112"/>
      <c r="I895" s="112"/>
      <c r="J895" s="112"/>
    </row>
    <row r="896" spans="6:10" s="3" customFormat="1" x14ac:dyDescent="0.2">
      <c r="F896" s="112"/>
      <c r="G896" s="112"/>
      <c r="H896" s="112"/>
      <c r="I896" s="112"/>
      <c r="J896" s="112"/>
    </row>
    <row r="897" spans="6:10" s="3" customFormat="1" x14ac:dyDescent="0.2">
      <c r="F897" s="112"/>
      <c r="G897" s="112"/>
      <c r="H897" s="112"/>
      <c r="I897" s="112"/>
      <c r="J897" s="112"/>
    </row>
    <row r="898" spans="6:10" s="3" customFormat="1" x14ac:dyDescent="0.2">
      <c r="F898" s="112"/>
      <c r="G898" s="112"/>
      <c r="H898" s="112"/>
      <c r="I898" s="112"/>
      <c r="J898" s="112"/>
    </row>
    <row r="899" spans="6:10" s="3" customFormat="1" x14ac:dyDescent="0.2">
      <c r="F899" s="112"/>
      <c r="G899" s="112"/>
      <c r="H899" s="112"/>
      <c r="I899" s="112"/>
      <c r="J899" s="112"/>
    </row>
    <row r="900" spans="6:10" s="3" customFormat="1" x14ac:dyDescent="0.2">
      <c r="F900" s="112"/>
      <c r="G900" s="112"/>
      <c r="H900" s="112"/>
      <c r="I900" s="112"/>
      <c r="J900" s="112"/>
    </row>
    <row r="901" spans="6:10" s="3" customFormat="1" x14ac:dyDescent="0.2">
      <c r="F901" s="112"/>
      <c r="G901" s="112"/>
      <c r="H901" s="112"/>
      <c r="I901" s="112"/>
      <c r="J901" s="112"/>
    </row>
    <row r="902" spans="6:10" s="3" customFormat="1" x14ac:dyDescent="0.2">
      <c r="F902" s="112"/>
      <c r="G902" s="112"/>
      <c r="H902" s="112"/>
      <c r="I902" s="112"/>
      <c r="J902" s="112"/>
    </row>
    <row r="903" spans="6:10" s="3" customFormat="1" x14ac:dyDescent="0.2">
      <c r="F903" s="112"/>
      <c r="G903" s="112"/>
      <c r="H903" s="112"/>
      <c r="I903" s="112"/>
      <c r="J903" s="112"/>
    </row>
    <row r="904" spans="6:10" s="3" customFormat="1" x14ac:dyDescent="0.2">
      <c r="F904" s="112"/>
      <c r="G904" s="112"/>
      <c r="H904" s="112"/>
      <c r="I904" s="112"/>
      <c r="J904" s="112"/>
    </row>
    <row r="905" spans="6:10" s="3" customFormat="1" x14ac:dyDescent="0.2">
      <c r="F905" s="112"/>
      <c r="G905" s="112"/>
      <c r="H905" s="112"/>
      <c r="I905" s="112"/>
      <c r="J905" s="112"/>
    </row>
    <row r="906" spans="6:10" s="3" customFormat="1" x14ac:dyDescent="0.2">
      <c r="F906" s="112"/>
      <c r="G906" s="112"/>
      <c r="H906" s="112"/>
      <c r="I906" s="112"/>
      <c r="J906" s="112"/>
    </row>
    <row r="907" spans="6:10" s="3" customFormat="1" x14ac:dyDescent="0.2">
      <c r="F907" s="112"/>
      <c r="G907" s="112"/>
      <c r="H907" s="112"/>
      <c r="I907" s="112"/>
      <c r="J907" s="112"/>
    </row>
    <row r="908" spans="6:10" s="3" customFormat="1" x14ac:dyDescent="0.2">
      <c r="F908" s="112"/>
      <c r="G908" s="112"/>
      <c r="H908" s="112"/>
      <c r="I908" s="112"/>
      <c r="J908" s="112"/>
    </row>
    <row r="909" spans="6:10" s="3" customFormat="1" x14ac:dyDescent="0.2">
      <c r="F909" s="112"/>
      <c r="G909" s="112"/>
      <c r="H909" s="112"/>
      <c r="I909" s="112"/>
      <c r="J909" s="112"/>
    </row>
    <row r="910" spans="6:10" s="3" customFormat="1" x14ac:dyDescent="0.2">
      <c r="F910" s="112"/>
      <c r="G910" s="112"/>
      <c r="H910" s="112"/>
      <c r="I910" s="112"/>
      <c r="J910" s="112"/>
    </row>
    <row r="911" spans="6:10" s="3" customFormat="1" x14ac:dyDescent="0.2">
      <c r="F911" s="112"/>
      <c r="G911" s="112"/>
      <c r="H911" s="112"/>
      <c r="I911" s="112"/>
      <c r="J911" s="112"/>
    </row>
    <row r="912" spans="6:10" s="3" customFormat="1" x14ac:dyDescent="0.2">
      <c r="F912" s="112"/>
      <c r="G912" s="112"/>
      <c r="H912" s="112"/>
      <c r="I912" s="112"/>
      <c r="J912" s="112"/>
    </row>
    <row r="913" spans="6:10" s="3" customFormat="1" x14ac:dyDescent="0.2">
      <c r="F913" s="112"/>
      <c r="G913" s="112"/>
      <c r="H913" s="112"/>
      <c r="I913" s="112"/>
      <c r="J913" s="112"/>
    </row>
    <row r="914" spans="6:10" s="3" customFormat="1" x14ac:dyDescent="0.2">
      <c r="F914" s="112"/>
      <c r="G914" s="112"/>
      <c r="H914" s="112"/>
      <c r="I914" s="112"/>
      <c r="J914" s="112"/>
    </row>
    <row r="915" spans="6:10" s="3" customFormat="1" x14ac:dyDescent="0.2">
      <c r="F915" s="112"/>
      <c r="G915" s="112"/>
      <c r="H915" s="112"/>
      <c r="I915" s="112"/>
      <c r="J915" s="112"/>
    </row>
    <row r="916" spans="6:10" s="3" customFormat="1" x14ac:dyDescent="0.2">
      <c r="F916" s="112"/>
      <c r="G916" s="112"/>
      <c r="H916" s="112"/>
      <c r="I916" s="112"/>
      <c r="J916" s="112"/>
    </row>
    <row r="917" spans="6:10" s="3" customFormat="1" x14ac:dyDescent="0.2">
      <c r="F917" s="112"/>
      <c r="G917" s="112"/>
      <c r="H917" s="112"/>
      <c r="I917" s="112"/>
      <c r="J917" s="112"/>
    </row>
    <row r="918" spans="6:10" s="3" customFormat="1" x14ac:dyDescent="0.2">
      <c r="F918" s="112"/>
      <c r="G918" s="112"/>
      <c r="H918" s="112"/>
      <c r="I918" s="112"/>
      <c r="J918" s="112"/>
    </row>
    <row r="919" spans="6:10" s="3" customFormat="1" x14ac:dyDescent="0.2">
      <c r="F919" s="112"/>
      <c r="G919" s="112"/>
      <c r="H919" s="112"/>
      <c r="I919" s="112"/>
      <c r="J919" s="112"/>
    </row>
    <row r="920" spans="6:10" s="3" customFormat="1" x14ac:dyDescent="0.2">
      <c r="F920" s="112"/>
      <c r="G920" s="112"/>
      <c r="H920" s="112"/>
      <c r="I920" s="112"/>
      <c r="J920" s="112"/>
    </row>
    <row r="921" spans="6:10" s="3" customFormat="1" x14ac:dyDescent="0.2">
      <c r="F921" s="112"/>
      <c r="G921" s="112"/>
      <c r="H921" s="112"/>
      <c r="I921" s="112"/>
      <c r="J921" s="112"/>
    </row>
    <row r="922" spans="6:10" s="3" customFormat="1" x14ac:dyDescent="0.2">
      <c r="F922" s="112"/>
      <c r="G922" s="112"/>
      <c r="H922" s="112"/>
      <c r="I922" s="112"/>
      <c r="J922" s="112"/>
    </row>
    <row r="923" spans="6:10" s="3" customFormat="1" x14ac:dyDescent="0.2">
      <c r="F923" s="112"/>
      <c r="G923" s="112"/>
      <c r="H923" s="112"/>
      <c r="I923" s="112"/>
      <c r="J923" s="112"/>
    </row>
    <row r="924" spans="6:10" s="3" customFormat="1" x14ac:dyDescent="0.2">
      <c r="F924" s="112"/>
      <c r="G924" s="112"/>
      <c r="H924" s="112"/>
      <c r="I924" s="112"/>
      <c r="J924" s="112"/>
    </row>
    <row r="925" spans="6:10" s="3" customFormat="1" x14ac:dyDescent="0.2">
      <c r="F925" s="112"/>
      <c r="G925" s="112"/>
      <c r="H925" s="112"/>
      <c r="I925" s="112"/>
      <c r="J925" s="112"/>
    </row>
    <row r="926" spans="6:10" s="3" customFormat="1" x14ac:dyDescent="0.2">
      <c r="F926" s="112"/>
      <c r="G926" s="112"/>
      <c r="H926" s="112"/>
      <c r="I926" s="112"/>
      <c r="J926" s="112"/>
    </row>
    <row r="927" spans="6:10" s="3" customFormat="1" x14ac:dyDescent="0.2">
      <c r="F927" s="112"/>
      <c r="G927" s="112"/>
      <c r="H927" s="112"/>
      <c r="I927" s="112"/>
      <c r="J927" s="112"/>
    </row>
    <row r="928" spans="6:10" s="3" customFormat="1" x14ac:dyDescent="0.2">
      <c r="F928" s="112"/>
      <c r="G928" s="112"/>
      <c r="H928" s="112"/>
      <c r="I928" s="112"/>
      <c r="J928" s="112"/>
    </row>
    <row r="929" spans="6:10" s="3" customFormat="1" x14ac:dyDescent="0.2">
      <c r="F929" s="112"/>
      <c r="G929" s="112"/>
      <c r="H929" s="112"/>
      <c r="I929" s="112"/>
      <c r="J929" s="112"/>
    </row>
    <row r="930" spans="6:10" s="3" customFormat="1" x14ac:dyDescent="0.2">
      <c r="F930" s="112"/>
      <c r="G930" s="112"/>
      <c r="H930" s="112"/>
      <c r="I930" s="112"/>
      <c r="J930" s="112"/>
    </row>
    <row r="931" spans="6:10" s="3" customFormat="1" x14ac:dyDescent="0.2">
      <c r="F931" s="112"/>
      <c r="G931" s="112"/>
      <c r="H931" s="112"/>
      <c r="I931" s="112"/>
      <c r="J931" s="112"/>
    </row>
    <row r="932" spans="6:10" s="3" customFormat="1" x14ac:dyDescent="0.2">
      <c r="F932" s="112"/>
      <c r="G932" s="112"/>
      <c r="H932" s="112"/>
      <c r="I932" s="112"/>
      <c r="J932" s="112"/>
    </row>
    <row r="933" spans="6:10" s="3" customFormat="1" x14ac:dyDescent="0.2">
      <c r="F933" s="112"/>
      <c r="G933" s="112"/>
      <c r="H933" s="112"/>
      <c r="I933" s="112"/>
      <c r="J933" s="112"/>
    </row>
    <row r="934" spans="6:10" s="3" customFormat="1" x14ac:dyDescent="0.2">
      <c r="F934" s="112"/>
      <c r="G934" s="112"/>
      <c r="H934" s="112"/>
      <c r="I934" s="112"/>
      <c r="J934" s="112"/>
    </row>
    <row r="935" spans="6:10" s="3" customFormat="1" x14ac:dyDescent="0.2">
      <c r="F935" s="112"/>
      <c r="G935" s="112"/>
      <c r="H935" s="112"/>
      <c r="I935" s="112"/>
      <c r="J935" s="112"/>
    </row>
    <row r="936" spans="6:10" s="3" customFormat="1" x14ac:dyDescent="0.2">
      <c r="F936" s="112"/>
      <c r="G936" s="112"/>
      <c r="H936" s="112"/>
      <c r="I936" s="112"/>
      <c r="J936" s="112"/>
    </row>
    <row r="937" spans="6:10" s="3" customFormat="1" x14ac:dyDescent="0.2">
      <c r="F937" s="112"/>
      <c r="G937" s="112"/>
      <c r="H937" s="112"/>
      <c r="I937" s="112"/>
      <c r="J937" s="112"/>
    </row>
    <row r="938" spans="6:10" s="3" customFormat="1" x14ac:dyDescent="0.2">
      <c r="F938" s="112"/>
      <c r="G938" s="112"/>
      <c r="H938" s="112"/>
      <c r="I938" s="112"/>
      <c r="J938" s="112"/>
    </row>
    <row r="939" spans="6:10" s="3" customFormat="1" x14ac:dyDescent="0.2">
      <c r="F939" s="112"/>
      <c r="G939" s="112"/>
      <c r="H939" s="112"/>
      <c r="I939" s="112"/>
      <c r="J939" s="112"/>
    </row>
    <row r="940" spans="6:10" s="3" customFormat="1" x14ac:dyDescent="0.2">
      <c r="F940" s="112"/>
      <c r="G940" s="112"/>
      <c r="H940" s="112"/>
      <c r="I940" s="112"/>
      <c r="J940" s="112"/>
    </row>
    <row r="941" spans="6:10" s="3" customFormat="1" x14ac:dyDescent="0.2">
      <c r="F941" s="112"/>
      <c r="G941" s="112"/>
      <c r="H941" s="112"/>
      <c r="I941" s="112"/>
      <c r="J941" s="112"/>
    </row>
    <row r="942" spans="6:10" s="3" customFormat="1" x14ac:dyDescent="0.2">
      <c r="F942" s="112"/>
      <c r="G942" s="112"/>
      <c r="H942" s="112"/>
      <c r="I942" s="112"/>
      <c r="J942" s="112"/>
    </row>
    <row r="943" spans="6:10" s="3" customFormat="1" x14ac:dyDescent="0.2">
      <c r="F943" s="112"/>
      <c r="G943" s="112"/>
      <c r="H943" s="112"/>
      <c r="I943" s="112"/>
      <c r="J943" s="112"/>
    </row>
    <row r="944" spans="6:10" s="3" customFormat="1" x14ac:dyDescent="0.2">
      <c r="F944" s="112"/>
      <c r="G944" s="112"/>
      <c r="H944" s="112"/>
      <c r="I944" s="112"/>
      <c r="J944" s="112"/>
    </row>
    <row r="945" spans="6:10" s="3" customFormat="1" x14ac:dyDescent="0.2">
      <c r="F945" s="112"/>
      <c r="G945" s="112"/>
      <c r="H945" s="112"/>
      <c r="I945" s="112"/>
      <c r="J945" s="112"/>
    </row>
    <row r="946" spans="6:10" s="3" customFormat="1" x14ac:dyDescent="0.2">
      <c r="F946" s="112"/>
      <c r="G946" s="112"/>
      <c r="H946" s="112"/>
      <c r="I946" s="112"/>
      <c r="J946" s="112"/>
    </row>
    <row r="947" spans="6:10" s="3" customFormat="1" x14ac:dyDescent="0.2">
      <c r="F947" s="112"/>
      <c r="G947" s="112"/>
      <c r="H947" s="112"/>
      <c r="I947" s="112"/>
      <c r="J947" s="112"/>
    </row>
    <row r="948" spans="6:10" s="3" customFormat="1" x14ac:dyDescent="0.2">
      <c r="F948" s="112"/>
      <c r="G948" s="112"/>
      <c r="H948" s="112"/>
      <c r="I948" s="112"/>
      <c r="J948" s="112"/>
    </row>
    <row r="949" spans="6:10" s="3" customFormat="1" x14ac:dyDescent="0.2">
      <c r="F949" s="112"/>
      <c r="G949" s="112"/>
      <c r="H949" s="112"/>
      <c r="I949" s="112"/>
      <c r="J949" s="112"/>
    </row>
    <row r="950" spans="6:10" s="3" customFormat="1" x14ac:dyDescent="0.2">
      <c r="F950" s="112"/>
      <c r="G950" s="112"/>
      <c r="H950" s="112"/>
      <c r="I950" s="112"/>
      <c r="J950" s="112"/>
    </row>
    <row r="951" spans="6:10" s="3" customFormat="1" x14ac:dyDescent="0.2">
      <c r="F951" s="112"/>
      <c r="G951" s="112"/>
      <c r="H951" s="112"/>
      <c r="I951" s="112"/>
      <c r="J951" s="112"/>
    </row>
    <row r="952" spans="6:10" s="3" customFormat="1" x14ac:dyDescent="0.2">
      <c r="F952" s="112"/>
      <c r="G952" s="112"/>
      <c r="H952" s="112"/>
      <c r="I952" s="112"/>
      <c r="J952" s="112"/>
    </row>
    <row r="953" spans="6:10" s="3" customFormat="1" x14ac:dyDescent="0.2">
      <c r="F953" s="112"/>
      <c r="G953" s="112"/>
      <c r="H953" s="112"/>
      <c r="I953" s="112"/>
      <c r="J953" s="112"/>
    </row>
    <row r="954" spans="6:10" s="3" customFormat="1" x14ac:dyDescent="0.2">
      <c r="F954" s="112"/>
      <c r="G954" s="112"/>
      <c r="H954" s="112"/>
      <c r="I954" s="112"/>
      <c r="J954" s="112"/>
    </row>
    <row r="955" spans="6:10" s="3" customFormat="1" x14ac:dyDescent="0.2">
      <c r="F955" s="112"/>
      <c r="G955" s="112"/>
      <c r="H955" s="112"/>
      <c r="I955" s="112"/>
      <c r="J955" s="112"/>
    </row>
    <row r="956" spans="6:10" s="3" customFormat="1" x14ac:dyDescent="0.2">
      <c r="F956" s="112"/>
      <c r="G956" s="112"/>
      <c r="H956" s="112"/>
      <c r="I956" s="112"/>
      <c r="J956" s="112"/>
    </row>
    <row r="957" spans="6:10" s="3" customFormat="1" x14ac:dyDescent="0.2">
      <c r="F957" s="112"/>
      <c r="G957" s="112"/>
      <c r="H957" s="112"/>
      <c r="I957" s="112"/>
      <c r="J957" s="112"/>
    </row>
    <row r="958" spans="6:10" s="3" customFormat="1" x14ac:dyDescent="0.2">
      <c r="F958" s="112"/>
      <c r="G958" s="112"/>
      <c r="H958" s="112"/>
      <c r="I958" s="112"/>
      <c r="J958" s="112"/>
    </row>
    <row r="959" spans="6:10" s="3" customFormat="1" x14ac:dyDescent="0.2">
      <c r="F959" s="112"/>
      <c r="G959" s="112"/>
      <c r="H959" s="112"/>
      <c r="I959" s="112"/>
      <c r="J959" s="112"/>
    </row>
    <row r="960" spans="6:10" s="3" customFormat="1" x14ac:dyDescent="0.2">
      <c r="F960" s="112"/>
      <c r="G960" s="112"/>
      <c r="H960" s="112"/>
      <c r="I960" s="112"/>
      <c r="J960" s="112"/>
    </row>
    <row r="961" spans="6:10" s="3" customFormat="1" x14ac:dyDescent="0.2">
      <c r="F961" s="112"/>
      <c r="G961" s="112"/>
      <c r="H961" s="112"/>
      <c r="I961" s="112"/>
      <c r="J961" s="112"/>
    </row>
    <row r="962" spans="6:10" s="3" customFormat="1" x14ac:dyDescent="0.2">
      <c r="F962" s="112"/>
      <c r="G962" s="112"/>
      <c r="H962" s="112"/>
      <c r="I962" s="112"/>
      <c r="J962" s="112"/>
    </row>
    <row r="963" spans="6:10" s="3" customFormat="1" x14ac:dyDescent="0.2">
      <c r="F963" s="112"/>
      <c r="G963" s="112"/>
      <c r="H963" s="112"/>
      <c r="I963" s="112"/>
      <c r="J963" s="112"/>
    </row>
    <row r="964" spans="6:10" s="3" customFormat="1" x14ac:dyDescent="0.2">
      <c r="F964" s="112"/>
      <c r="G964" s="112"/>
      <c r="H964" s="112"/>
      <c r="I964" s="112"/>
      <c r="J964" s="112"/>
    </row>
    <row r="965" spans="6:10" s="3" customFormat="1" x14ac:dyDescent="0.2">
      <c r="F965" s="112"/>
      <c r="G965" s="112"/>
      <c r="H965" s="112"/>
      <c r="I965" s="112"/>
      <c r="J965" s="112"/>
    </row>
    <row r="966" spans="6:10" s="3" customFormat="1" x14ac:dyDescent="0.2">
      <c r="F966" s="112"/>
      <c r="G966" s="112"/>
      <c r="H966" s="112"/>
      <c r="I966" s="112"/>
      <c r="J966" s="112"/>
    </row>
    <row r="967" spans="6:10" s="3" customFormat="1" x14ac:dyDescent="0.2">
      <c r="F967" s="112"/>
      <c r="G967" s="112"/>
      <c r="H967" s="112"/>
      <c r="I967" s="112"/>
      <c r="J967" s="112"/>
    </row>
    <row r="968" spans="6:10" s="3" customFormat="1" x14ac:dyDescent="0.2">
      <c r="F968" s="112"/>
      <c r="G968" s="112"/>
      <c r="H968" s="112"/>
      <c r="I968" s="112"/>
      <c r="J968" s="112"/>
    </row>
    <row r="969" spans="6:10" s="3" customFormat="1" x14ac:dyDescent="0.2">
      <c r="F969" s="112"/>
      <c r="G969" s="112"/>
      <c r="H969" s="112"/>
      <c r="I969" s="112"/>
      <c r="J969" s="112"/>
    </row>
    <row r="970" spans="6:10" s="3" customFormat="1" x14ac:dyDescent="0.2">
      <c r="F970" s="112"/>
      <c r="G970" s="112"/>
      <c r="H970" s="112"/>
      <c r="I970" s="112"/>
      <c r="J970" s="112"/>
    </row>
    <row r="971" spans="6:10" s="3" customFormat="1" x14ac:dyDescent="0.2">
      <c r="F971" s="112"/>
      <c r="G971" s="112"/>
      <c r="H971" s="112"/>
      <c r="I971" s="112"/>
      <c r="J971" s="112"/>
    </row>
    <row r="972" spans="6:10" s="3" customFormat="1" x14ac:dyDescent="0.2">
      <c r="F972" s="112"/>
      <c r="G972" s="112"/>
      <c r="H972" s="112"/>
      <c r="I972" s="112"/>
      <c r="J972" s="112"/>
    </row>
    <row r="973" spans="6:10" s="3" customFormat="1" x14ac:dyDescent="0.2">
      <c r="F973" s="112"/>
      <c r="G973" s="112"/>
      <c r="H973" s="112"/>
      <c r="I973" s="112"/>
      <c r="J973" s="112"/>
    </row>
    <row r="974" spans="6:10" s="3" customFormat="1" x14ac:dyDescent="0.2">
      <c r="F974" s="112"/>
      <c r="G974" s="112"/>
      <c r="H974" s="112"/>
      <c r="I974" s="112"/>
      <c r="J974" s="112"/>
    </row>
    <row r="975" spans="6:10" s="3" customFormat="1" x14ac:dyDescent="0.2">
      <c r="F975" s="112"/>
      <c r="G975" s="112"/>
      <c r="H975" s="112"/>
      <c r="I975" s="112"/>
      <c r="J975" s="112"/>
    </row>
    <row r="976" spans="6:10" s="3" customFormat="1" x14ac:dyDescent="0.2">
      <c r="F976" s="112"/>
      <c r="G976" s="112"/>
      <c r="H976" s="112"/>
      <c r="I976" s="112"/>
      <c r="J976" s="112"/>
    </row>
    <row r="977" spans="1:14" s="3" customFormat="1" x14ac:dyDescent="0.2">
      <c r="F977" s="112"/>
      <c r="G977" s="112"/>
      <c r="H977" s="112"/>
      <c r="I977" s="112"/>
      <c r="J977" s="112"/>
    </row>
    <row r="978" spans="1:14" s="3" customFormat="1" x14ac:dyDescent="0.2">
      <c r="F978" s="112"/>
      <c r="G978" s="112"/>
      <c r="H978" s="112"/>
      <c r="I978" s="112"/>
      <c r="J978" s="112"/>
    </row>
    <row r="979" spans="1:14" s="3" customFormat="1" x14ac:dyDescent="0.2">
      <c r="F979" s="112"/>
      <c r="G979" s="112"/>
      <c r="H979" s="112"/>
      <c r="I979" s="112"/>
      <c r="J979" s="112"/>
    </row>
    <row r="980" spans="1:14" s="3" customFormat="1" x14ac:dyDescent="0.2">
      <c r="F980" s="112"/>
      <c r="G980" s="112"/>
      <c r="H980" s="112"/>
      <c r="I980" s="112"/>
      <c r="J980" s="112"/>
    </row>
    <row r="981" spans="1:14" s="3" customFormat="1" x14ac:dyDescent="0.2">
      <c r="F981" s="112"/>
      <c r="G981" s="112"/>
      <c r="H981" s="112"/>
      <c r="I981" s="112"/>
      <c r="J981" s="112"/>
    </row>
    <row r="982" spans="1:14" s="3" customFormat="1" x14ac:dyDescent="0.2">
      <c r="F982" s="112"/>
      <c r="G982" s="112"/>
      <c r="H982" s="112"/>
      <c r="I982" s="112"/>
      <c r="J982" s="112"/>
    </row>
    <row r="983" spans="1:14" s="3" customFormat="1" x14ac:dyDescent="0.2">
      <c r="F983" s="112"/>
      <c r="G983" s="112"/>
      <c r="H983" s="112"/>
      <c r="I983" s="112"/>
      <c r="J983" s="112"/>
    </row>
    <row r="984" spans="1:14" s="3" customFormat="1" x14ac:dyDescent="0.2">
      <c r="F984" s="112"/>
      <c r="G984" s="112"/>
      <c r="H984" s="112"/>
      <c r="I984" s="112"/>
      <c r="J984" s="112"/>
    </row>
    <row r="985" spans="1:14" x14ac:dyDescent="0.2">
      <c r="A985" s="3"/>
      <c r="B985" s="3"/>
      <c r="C985" s="3"/>
      <c r="D985" s="3"/>
      <c r="E985" s="3"/>
      <c r="F985" s="112"/>
      <c r="G985" s="112"/>
      <c r="H985" s="112"/>
      <c r="I985" s="112"/>
      <c r="J985" s="112"/>
      <c r="K985" s="3"/>
      <c r="L985" s="3"/>
      <c r="M985" s="3"/>
      <c r="N985" s="3"/>
    </row>
    <row r="986" spans="1:14" x14ac:dyDescent="0.2">
      <c r="A986" s="3"/>
      <c r="B986" s="3"/>
      <c r="C986" s="3"/>
      <c r="D986" s="3"/>
      <c r="E986" s="3"/>
      <c r="F986" s="112"/>
      <c r="G986" s="112"/>
      <c r="H986" s="112"/>
      <c r="I986" s="112"/>
      <c r="J986" s="112"/>
      <c r="K986" s="3"/>
      <c r="L986" s="3"/>
      <c r="M986" s="3"/>
      <c r="N986" s="3"/>
    </row>
    <row r="987" spans="1:14" x14ac:dyDescent="0.2">
      <c r="A987" s="3"/>
      <c r="B987" s="3"/>
      <c r="C987" s="3"/>
      <c r="D987" s="3"/>
      <c r="E987" s="3"/>
      <c r="F987" s="112"/>
      <c r="G987" s="112"/>
      <c r="H987" s="112"/>
      <c r="I987" s="112"/>
      <c r="J987" s="112"/>
      <c r="K987" s="3"/>
      <c r="L987" s="3"/>
      <c r="M987" s="3"/>
      <c r="N987" s="3"/>
    </row>
    <row r="988" spans="1:14" x14ac:dyDescent="0.2">
      <c r="A988" s="3"/>
      <c r="B988" s="3"/>
      <c r="C988" s="3"/>
      <c r="D988" s="3"/>
      <c r="E988" s="3"/>
      <c r="F988" s="112"/>
      <c r="G988" s="112"/>
      <c r="H988" s="112"/>
      <c r="I988" s="112"/>
      <c r="J988" s="112"/>
      <c r="K988" s="3"/>
      <c r="L988" s="3"/>
      <c r="M988" s="3"/>
      <c r="N988" s="3"/>
    </row>
  </sheetData>
  <mergeCells count="11">
    <mergeCell ref="K1:N1"/>
    <mergeCell ref="B1:J1"/>
    <mergeCell ref="F6:F7"/>
    <mergeCell ref="G6:G7"/>
    <mergeCell ref="H6:H7"/>
    <mergeCell ref="I6:I7"/>
    <mergeCell ref="A5:D5"/>
    <mergeCell ref="E5:J5"/>
    <mergeCell ref="A6:A7"/>
    <mergeCell ref="B6:E6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</vt:lpstr>
      <vt:lpstr>5</vt:lpstr>
      <vt:lpstr>6</vt:lpstr>
      <vt:lpstr>7</vt:lpstr>
      <vt:lpstr>расходы поквартально</vt:lpstr>
    </vt:vector>
  </TitlesOfParts>
  <Company>Финансовый отдел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Бухгалтер</cp:lastModifiedBy>
  <cp:lastPrinted>2018-12-25T07:50:27Z</cp:lastPrinted>
  <dcterms:created xsi:type="dcterms:W3CDTF">2007-09-27T04:48:52Z</dcterms:created>
  <dcterms:modified xsi:type="dcterms:W3CDTF">2018-12-25T07:52:50Z</dcterms:modified>
</cp:coreProperties>
</file>